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0" windowWidth="21840" windowHeight="10590"/>
  </bookViews>
  <sheets>
    <sheet name="2016-average" sheetId="1" r:id="rId1"/>
    <sheet name="2018-GDP" sheetId="9" r:id="rId2"/>
    <sheet name="GDP-province" sheetId="2" r:id="rId3"/>
    <sheet name="GDP-city" sheetId="3" r:id="rId4"/>
    <sheet name="area" sheetId="10" r:id="rId5"/>
    <sheet name="population" sheetId="8" r:id="rId6"/>
    <sheet name="2010-population" sheetId="4" r:id="rId7"/>
    <sheet name="2010-population-city" sheetId="5" r:id="rId8"/>
    <sheet name="2010-population-suburb" sheetId="6" r:id="rId9"/>
    <sheet name="2010-population-country" sheetId="7" r:id="rId10"/>
  </sheets>
  <definedNames>
    <definedName name="_xlnm._FilterDatabase" localSheetId="0" hidden="1">'2016-average'!$B$2:$K$2</definedName>
  </definedNames>
  <calcPr calcId="145621"/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N33" i="1" s="1"/>
  <c r="M3" i="1"/>
  <c r="B33" i="10"/>
  <c r="N31" i="1" l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N3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  <c r="N4" i="1"/>
  <c r="M3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" i="1"/>
  <c r="Q3" i="1" s="1"/>
  <c r="D35" i="2"/>
  <c r="E35" i="2"/>
  <c r="F35" i="2"/>
  <c r="G35" i="2"/>
  <c r="H35" i="2"/>
  <c r="I35" i="2"/>
  <c r="J35" i="2"/>
  <c r="K35" i="2"/>
  <c r="L35" i="2"/>
  <c r="C35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  <c r="K33" i="1" l="1"/>
  <c r="O33" i="1" s="1"/>
  <c r="Q33" i="1"/>
  <c r="K29" i="1"/>
  <c r="O29" i="1" s="1"/>
  <c r="Q29" i="1"/>
  <c r="K32" i="1"/>
  <c r="O32" i="1" s="1"/>
  <c r="Q32" i="1"/>
  <c r="K30" i="1"/>
  <c r="O30" i="1" s="1"/>
  <c r="Q30" i="1"/>
  <c r="K28" i="1"/>
  <c r="O28" i="1" s="1"/>
  <c r="Q28" i="1"/>
  <c r="K26" i="1"/>
  <c r="O26" i="1" s="1"/>
  <c r="Q26" i="1"/>
  <c r="K24" i="1"/>
  <c r="O24" i="1" s="1"/>
  <c r="Q24" i="1"/>
  <c r="K22" i="1"/>
  <c r="O22" i="1" s="1"/>
  <c r="Q22" i="1"/>
  <c r="K20" i="1"/>
  <c r="O20" i="1" s="1"/>
  <c r="Q20" i="1"/>
  <c r="K18" i="1"/>
  <c r="O18" i="1" s="1"/>
  <c r="Q18" i="1"/>
  <c r="K16" i="1"/>
  <c r="O16" i="1" s="1"/>
  <c r="Q16" i="1"/>
  <c r="K14" i="1"/>
  <c r="O14" i="1" s="1"/>
  <c r="Q14" i="1"/>
  <c r="K12" i="1"/>
  <c r="O12" i="1" s="1"/>
  <c r="Q12" i="1"/>
  <c r="K10" i="1"/>
  <c r="O10" i="1" s="1"/>
  <c r="Q10" i="1"/>
  <c r="K8" i="1"/>
  <c r="O8" i="1" s="1"/>
  <c r="Q8" i="1"/>
  <c r="K6" i="1"/>
  <c r="O6" i="1" s="1"/>
  <c r="Q6" i="1"/>
  <c r="K4" i="1"/>
  <c r="O4" i="1" s="1"/>
  <c r="Q4" i="1"/>
  <c r="K31" i="1"/>
  <c r="O31" i="1" s="1"/>
  <c r="Q31" i="1"/>
  <c r="K27" i="1"/>
  <c r="O27" i="1" s="1"/>
  <c r="Q27" i="1"/>
  <c r="K25" i="1"/>
  <c r="O25" i="1" s="1"/>
  <c r="Q25" i="1"/>
  <c r="K23" i="1"/>
  <c r="O23" i="1" s="1"/>
  <c r="Q23" i="1"/>
  <c r="K21" i="1"/>
  <c r="O21" i="1" s="1"/>
  <c r="Q21" i="1"/>
  <c r="K19" i="1"/>
  <c r="O19" i="1" s="1"/>
  <c r="Q19" i="1"/>
  <c r="K17" i="1"/>
  <c r="O17" i="1" s="1"/>
  <c r="Q17" i="1"/>
  <c r="K15" i="1"/>
  <c r="O15" i="1" s="1"/>
  <c r="Q15" i="1"/>
  <c r="K13" i="1"/>
  <c r="O13" i="1" s="1"/>
  <c r="Q13" i="1"/>
  <c r="K11" i="1"/>
  <c r="O11" i="1" s="1"/>
  <c r="Q11" i="1"/>
  <c r="K9" i="1"/>
  <c r="O9" i="1" s="1"/>
  <c r="Q9" i="1"/>
  <c r="K7" i="1"/>
  <c r="O7" i="1" s="1"/>
  <c r="Q7" i="1"/>
  <c r="K5" i="1"/>
  <c r="O5" i="1" s="1"/>
  <c r="Q5" i="1"/>
  <c r="I34" i="1"/>
  <c r="Q34" i="1" s="1"/>
  <c r="K3" i="1"/>
  <c r="O3" i="1" s="1"/>
  <c r="K34" i="1" l="1"/>
  <c r="O34" i="1" s="1"/>
  <c r="E34" i="1"/>
  <c r="G34" i="1" s="1"/>
  <c r="C34" i="1"/>
</calcChain>
</file>

<file path=xl/sharedStrings.xml><?xml version="1.0" encoding="utf-8"?>
<sst xmlns="http://schemas.openxmlformats.org/spreadsheetml/2006/main" count="559" uniqueCount="158">
  <si>
    <t>省份</t>
  </si>
  <si>
    <t>天津</t>
  </si>
  <si>
    <t>北京</t>
  </si>
  <si>
    <t>上海</t>
  </si>
  <si>
    <t>江苏</t>
  </si>
  <si>
    <t>浙江</t>
  </si>
  <si>
    <t>福建</t>
  </si>
  <si>
    <t>内蒙古</t>
  </si>
  <si>
    <t>广东</t>
  </si>
  <si>
    <t>山东</t>
  </si>
  <si>
    <t>重庆</t>
  </si>
  <si>
    <t>湖北</t>
  </si>
  <si>
    <t>吉林</t>
  </si>
  <si>
    <t>陕西</t>
  </si>
  <si>
    <t>辽宁</t>
  </si>
  <si>
    <t>宁夏</t>
  </si>
  <si>
    <t>湖南</t>
  </si>
  <si>
    <t>海南</t>
  </si>
  <si>
    <t>青海</t>
  </si>
  <si>
    <t>河北</t>
  </si>
  <si>
    <t>河南</t>
  </si>
  <si>
    <t>新疆</t>
  </si>
  <si>
    <t>黑龙江</t>
  </si>
  <si>
    <t>江西</t>
  </si>
  <si>
    <t>四川</t>
  </si>
  <si>
    <t>安徽</t>
  </si>
  <si>
    <t>广西</t>
  </si>
  <si>
    <t>西藏</t>
  </si>
  <si>
    <t>山西</t>
  </si>
  <si>
    <t>贵州</t>
  </si>
  <si>
    <t>云南</t>
  </si>
  <si>
    <t>甘肃</t>
  </si>
  <si>
    <t>地区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</si>
  <si>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</si>
  <si>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</si>
  <si>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</si>
  <si>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</si>
  <si>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</si>
  <si>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</si>
  <si>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</si>
  <si>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</si>
  <si>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</si>
  <si>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</si>
  <si>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石家庄</t>
  </si>
  <si>
    <t>太原</t>
  </si>
  <si>
    <t>呼和浩特</t>
  </si>
  <si>
    <t>沈阳</t>
  </si>
  <si>
    <t>大连</t>
  </si>
  <si>
    <t>长春</t>
  </si>
  <si>
    <t>哈尔滨</t>
  </si>
  <si>
    <t>南京</t>
  </si>
  <si>
    <t>杭州</t>
  </si>
  <si>
    <t>宁波</t>
  </si>
  <si>
    <t>合肥</t>
  </si>
  <si>
    <t>福州</t>
  </si>
  <si>
    <t>厦门</t>
  </si>
  <si>
    <t>南昌</t>
  </si>
  <si>
    <t>济南</t>
  </si>
  <si>
    <t>青岛</t>
  </si>
  <si>
    <t>郑州</t>
  </si>
  <si>
    <t>武汉</t>
  </si>
  <si>
    <t>长沙</t>
  </si>
  <si>
    <t>广州</t>
  </si>
  <si>
    <t>深圳</t>
  </si>
  <si>
    <t>南宁</t>
  </si>
  <si>
    <t>海口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</si>
  <si>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</si>
  <si>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</si>
  <si>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</si>
  <si>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</si>
  <si>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</si>
  <si>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</si>
  <si>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</si>
  <si>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</si>
  <si>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</si>
  <si>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地    区</t>
  </si>
  <si>
    <t>  户       数</t>
  </si>
  <si>
    <t>人          口          数</t>
  </si>
  <si>
    <t>平均家庭</t>
  </si>
  <si>
    <t>合计</t>
  </si>
  <si>
    <t>家庭户 </t>
  </si>
  <si>
    <t>集体户</t>
  </si>
  <si>
    <t>合          计</t>
  </si>
  <si>
    <t>家     庭     户</t>
  </si>
  <si>
    <t>集     体     户</t>
  </si>
  <si>
    <t>户规模</t>
  </si>
  <si>
    <t>男</t>
  </si>
  <si>
    <t>女</t>
  </si>
  <si>
    <t>性别比</t>
  </si>
  <si>
    <t>小计</t>
  </si>
  <si>
    <t>(女=100)</t>
  </si>
  <si>
    <t>（人/户）</t>
  </si>
  <si>
    <r>
      <t>全</t>
    </r>
    <r>
      <rPr>
        <b/>
        <sz val="10"/>
        <rFont val="Times New Roman"/>
        <family val="1"/>
      </rPr>
      <t>    </t>
    </r>
    <r>
      <rPr>
        <b/>
        <sz val="10"/>
        <rFont val="宋体"/>
        <charset val="134"/>
      </rPr>
      <t>国</t>
    </r>
  </si>
  <si>
    <r>
      <t>北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京</t>
    </r>
  </si>
  <si>
    <r>
      <t>天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津</t>
    </r>
  </si>
  <si>
    <r>
      <t>河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北</t>
    </r>
  </si>
  <si>
    <r>
      <t>山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西</t>
    </r>
  </si>
  <si>
    <r>
      <t>内</t>
    </r>
    <r>
      <rPr>
        <sz val="10"/>
        <rFont val="Times New Roman"/>
        <family val="1"/>
      </rPr>
      <t> </t>
    </r>
    <r>
      <rPr>
        <sz val="10"/>
        <rFont val="宋体"/>
        <charset val="134"/>
      </rPr>
      <t>蒙</t>
    </r>
    <r>
      <rPr>
        <sz val="10"/>
        <rFont val="Times New Roman"/>
        <family val="1"/>
      </rPr>
      <t> </t>
    </r>
    <r>
      <rPr>
        <sz val="10"/>
        <rFont val="宋体"/>
        <charset val="134"/>
      </rPr>
      <t>古</t>
    </r>
  </si>
  <si>
    <r>
      <t>辽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宁</t>
    </r>
  </si>
  <si>
    <r>
      <t>吉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林</t>
    </r>
  </si>
  <si>
    <r>
      <t>黑</t>
    </r>
    <r>
      <rPr>
        <sz val="10"/>
        <rFont val="Times New Roman"/>
        <family val="1"/>
      </rPr>
      <t> </t>
    </r>
    <r>
      <rPr>
        <sz val="10"/>
        <rFont val="宋体"/>
        <charset val="134"/>
      </rPr>
      <t>龙</t>
    </r>
    <r>
      <rPr>
        <sz val="10"/>
        <rFont val="Times New Roman"/>
        <family val="1"/>
      </rPr>
      <t> </t>
    </r>
    <r>
      <rPr>
        <sz val="10"/>
        <rFont val="宋体"/>
        <charset val="134"/>
      </rPr>
      <t>江</t>
    </r>
  </si>
  <si>
    <r>
      <t>上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海</t>
    </r>
  </si>
  <si>
    <r>
      <t>江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苏</t>
    </r>
  </si>
  <si>
    <r>
      <t>浙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江</t>
    </r>
  </si>
  <si>
    <r>
      <t>安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徽</t>
    </r>
  </si>
  <si>
    <r>
      <t>福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建</t>
    </r>
  </si>
  <si>
    <r>
      <t>江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西</t>
    </r>
  </si>
  <si>
    <r>
      <t>山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东</t>
    </r>
  </si>
  <si>
    <r>
      <t>河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南</t>
    </r>
  </si>
  <si>
    <r>
      <t>湖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北</t>
    </r>
  </si>
  <si>
    <r>
      <t>湖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南</t>
    </r>
  </si>
  <si>
    <r>
      <t>广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东</t>
    </r>
  </si>
  <si>
    <r>
      <t>广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西</t>
    </r>
  </si>
  <si>
    <r>
      <t>海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南</t>
    </r>
  </si>
  <si>
    <r>
      <t>重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庆</t>
    </r>
  </si>
  <si>
    <r>
      <t>四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川</t>
    </r>
  </si>
  <si>
    <r>
      <t>贵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州</t>
    </r>
  </si>
  <si>
    <r>
      <t>云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南</t>
    </r>
  </si>
  <si>
    <r>
      <t>西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藏</t>
    </r>
  </si>
  <si>
    <r>
      <t>陕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西</t>
    </r>
  </si>
  <si>
    <r>
      <t>甘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肃</t>
    </r>
  </si>
  <si>
    <r>
      <t>青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海</t>
    </r>
  </si>
  <si>
    <r>
      <t>宁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夏</t>
    </r>
  </si>
  <si>
    <r>
      <t>新</t>
    </r>
    <r>
      <rPr>
        <sz val="10"/>
        <rFont val="Times New Roman"/>
        <family val="1"/>
      </rPr>
      <t>    </t>
    </r>
    <r>
      <rPr>
        <sz val="10"/>
        <rFont val="宋体"/>
        <charset val="134"/>
      </rPr>
      <t>疆</t>
    </r>
  </si>
  <si>
    <t>指标</t>
  </si>
  <si>
    <t>第一产业</t>
  </si>
  <si>
    <t>第二产业</t>
  </si>
  <si>
    <t>第三产业</t>
  </si>
  <si>
    <t>农林牧渔业</t>
  </si>
  <si>
    <t>工业</t>
  </si>
  <si>
    <t>建筑业</t>
  </si>
  <si>
    <t>批发和零售业</t>
  </si>
  <si>
    <t>交通运输、仓储和邮政业</t>
  </si>
  <si>
    <t>住宿和餐饮业</t>
  </si>
  <si>
    <t>金融业</t>
  </si>
  <si>
    <t>房地产业</t>
  </si>
  <si>
    <t>信息传输、软件和信息技术服务业</t>
  </si>
  <si>
    <t>租赁和商务服务业</t>
  </si>
  <si>
    <t>其他服务业</t>
  </si>
  <si>
    <r>
      <t>#</t>
    </r>
    <r>
      <rPr>
        <sz val="11"/>
        <color rgb="FF333333"/>
        <rFont val="宋体"/>
        <charset val="134"/>
      </rPr>
      <t>制造业</t>
    </r>
  </si>
  <si>
    <t>总人口</t>
  </si>
  <si>
    <t>男人</t>
  </si>
  <si>
    <t>女人</t>
  </si>
  <si>
    <t>城镇</t>
  </si>
  <si>
    <t>农村</t>
  </si>
  <si>
    <t>全国</t>
  </si>
  <si>
    <t>面积</t>
  </si>
  <si>
    <t>rank</t>
  </si>
  <si>
    <t>Province</t>
  </si>
  <si>
    <t>overall</t>
  </si>
  <si>
    <t>GDP
per capita</t>
  </si>
  <si>
    <t>income
per capita</t>
  </si>
  <si>
    <t>income/GDP
per capita</t>
  </si>
  <si>
    <t>population
/10K</t>
  </si>
  <si>
    <t>area
/sqr KM</t>
  </si>
  <si>
    <t>population density
/sqr KM</t>
  </si>
  <si>
    <t>GDP density
10K/sqr KM</t>
  </si>
  <si>
    <t>GDP
/100M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</si>
</sst>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0"/>
      <color rgb="FF252525"/>
      <name val="Arial"/>
      <family val="2"/>
    </font>
    <font>
      <sz val="11"/>
      <color theme="1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333333"/>
      <name val="Times New Roman"/>
      <family val="1"/>
    </font>
    <font>
      <b/>
      <sz val="11"/>
      <color rgb="FF333333"/>
      <name val="宋体"/>
      <charset val="134"/>
    </font>
    <font>
      <sz val="11"/>
      <color rgb="FF333333"/>
      <name val="Times New Roman"/>
      <family val="1"/>
    </font>
    <font>
      <sz val="11"/>
      <color rgb="FF333333"/>
      <name val="宋体"/>
      <charset val="134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0.5"/>
      <name val="Times New Roman"/>
      <family val="1"/>
    </font>
    <font>
      <sz val="11"/>
      <color rgb="FF252525"/>
      <name val="Calibri"/>
      <family val="2"/>
      <scheme val="minor"/>
    </font>
    <font>
      <b/>
      <sz val="11"/>
      <color rgb="FF25252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E3E3E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5" fillId="0" borderId="0">
      <alignment vertical="center"/>
    </xf>
  </cellStyleXfs>
  <cellXfs count="7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0" fillId="0" borderId="0" xfId="0" applyFont="1"/>
    <xf numFmtId="0" fontId="9" fillId="3" borderId="0" xfId="0" applyFont="1" applyFill="1" applyAlignment="1">
      <alignment horizontal="right" vertical="center" wrapText="1" inden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indent="1"/>
    </xf>
    <xf numFmtId="0" fontId="12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right" vertical="center" wrapText="1" indent="1"/>
    </xf>
    <xf numFmtId="0" fontId="13" fillId="3" borderId="1" xfId="0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4" borderId="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15" fillId="0" borderId="0" xfId="2">
      <alignment vertical="center"/>
    </xf>
    <xf numFmtId="49" fontId="3" fillId="0" borderId="0" xfId="2" applyNumberFormat="1" applyFont="1" applyFill="1" applyBorder="1" applyAlignment="1" applyProtection="1">
      <alignment horizontal="left" vertical="center"/>
    </xf>
    <xf numFmtId="164" fontId="16" fillId="0" borderId="0" xfId="2" applyNumberFormat="1" applyFont="1" applyBorder="1" applyAlignment="1">
      <alignment horizontal="justify" vertical="top" wrapText="1"/>
    </xf>
    <xf numFmtId="0" fontId="0" fillId="0" borderId="24" xfId="0" applyFont="1" applyBorder="1" applyAlignment="1">
      <alignment horizontal="right" vertical="center" wrapText="1"/>
    </xf>
    <xf numFmtId="0" fontId="0" fillId="0" borderId="24" xfId="0" applyNumberFormat="1" applyFont="1" applyBorder="1" applyAlignment="1">
      <alignment horizontal="right" vertical="center" wrapText="1"/>
    </xf>
    <xf numFmtId="2" fontId="0" fillId="0" borderId="24" xfId="0" applyNumberFormat="1" applyFont="1" applyBorder="1" applyAlignment="1">
      <alignment horizontal="right" vertical="center" wrapText="1"/>
    </xf>
    <xf numFmtId="1" fontId="0" fillId="0" borderId="24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NumberFormat="1" applyFont="1" applyAlignment="1">
      <alignment horizontal="right" vertical="center" wrapText="1"/>
    </xf>
    <xf numFmtId="1" fontId="0" fillId="0" borderId="0" xfId="0" applyNumberFormat="1" applyFont="1" applyAlignment="1">
      <alignment horizontal="right" vertical="center" wrapText="1"/>
    </xf>
    <xf numFmtId="166" fontId="0" fillId="0" borderId="0" xfId="1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0" fontId="17" fillId="0" borderId="24" xfId="0" applyNumberFormat="1" applyFont="1" applyBorder="1" applyAlignment="1">
      <alignment horizontal="right" vertical="center" wrapText="1"/>
    </xf>
    <xf numFmtId="1" fontId="17" fillId="0" borderId="24" xfId="0" applyNumberFormat="1" applyFont="1" applyBorder="1" applyAlignment="1">
      <alignment horizontal="right" vertical="center" wrapText="1"/>
    </xf>
    <xf numFmtId="166" fontId="17" fillId="0" borderId="24" xfId="1" applyNumberFormat="1" applyFont="1" applyBorder="1" applyAlignment="1">
      <alignment horizontal="right" vertical="center" wrapText="1"/>
    </xf>
    <xf numFmtId="0" fontId="17" fillId="0" borderId="24" xfId="1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right" vertical="center" wrapText="1"/>
    </xf>
    <xf numFmtId="0" fontId="18" fillId="0" borderId="24" xfId="0" applyNumberFormat="1" applyFont="1" applyBorder="1" applyAlignment="1">
      <alignment horizontal="right" vertical="center" wrapText="1"/>
    </xf>
    <xf numFmtId="1" fontId="18" fillId="0" borderId="24" xfId="0" applyNumberFormat="1" applyFont="1" applyBorder="1" applyAlignment="1">
      <alignment horizontal="right" vertical="center" wrapText="1"/>
    </xf>
    <xf numFmtId="166" fontId="18" fillId="0" borderId="24" xfId="1" applyNumberFormat="1" applyFont="1" applyBorder="1" applyAlignment="1">
      <alignment horizontal="right" vertical="center" wrapText="1"/>
    </xf>
    <xf numFmtId="1" fontId="18" fillId="0" borderId="24" xfId="0" applyNumberFormat="1" applyFont="1" applyFill="1" applyBorder="1" applyAlignment="1">
      <alignment horizontal="right" vertical="center" wrapText="1"/>
    </xf>
    <xf numFmtId="0" fontId="18" fillId="0" borderId="24" xfId="0" applyNumberFormat="1" applyFont="1" applyFill="1" applyBorder="1" applyAlignment="1">
      <alignment horizontal="right" vertical="center" wrapText="1"/>
    </xf>
    <xf numFmtId="0" fontId="14" fillId="0" borderId="24" xfId="0" applyFont="1" applyBorder="1" applyAlignment="1">
      <alignment horizontal="right" vertical="center" wrapText="1"/>
    </xf>
    <xf numFmtId="0" fontId="14" fillId="0" borderId="24" xfId="0" applyNumberFormat="1" applyFont="1" applyBorder="1" applyAlignment="1">
      <alignment horizontal="right" vertical="center" wrapText="1"/>
    </xf>
    <xf numFmtId="2" fontId="14" fillId="0" borderId="24" xfId="0" applyNumberFormat="1" applyFont="1" applyBorder="1" applyAlignment="1">
      <alignment horizontal="righ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5" fontId="14" fillId="0" borderId="24" xfId="0" applyNumberFormat="1" applyFont="1" applyBorder="1" applyAlignment="1">
      <alignment horizontal="right" vertical="center" wrapText="1"/>
    </xf>
    <xf numFmtId="165" fontId="0" fillId="0" borderId="24" xfId="0" applyNumberFormat="1" applyFont="1" applyBorder="1" applyAlignment="1">
      <alignment horizontal="right" vertical="center" wrapText="1"/>
    </xf>
    <xf numFmtId="165" fontId="0" fillId="0" borderId="0" xfId="0" applyNumberFormat="1" applyFont="1" applyAlignment="1">
      <alignment horizontal="right" vertical="center" wrapText="1"/>
    </xf>
  </cellXfs>
  <cellStyles count="3">
    <cellStyle name="常规" xfId="0" builtinId="0"/>
    <cellStyle name="常规 2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8193" name="AutoShape 1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tabSelected="1" workbookViewId="0">
      <selection activeCell="S25" sqref="S25"/>
    </sheetView>
  </sheetViews>
  <sheetFormatPr defaultRowHeight="15" x14ac:dyDescent="0.25"/>
  <cols>
    <col min="1" max="1" width="9.140625" style="51"/>
    <col min="2" max="2" width="10.7109375" style="72" customWidth="1"/>
    <col min="3" max="3" width="12.7109375" style="51" customWidth="1"/>
    <col min="4" max="4" width="5.7109375" style="52" customWidth="1"/>
    <col min="5" max="5" width="12.7109375" style="53" customWidth="1"/>
    <col min="6" max="6" width="5.7109375" style="52" customWidth="1"/>
    <col min="7" max="7" width="12.7109375" style="54" customWidth="1"/>
    <col min="8" max="8" width="5.7109375" style="52" customWidth="1"/>
    <col min="9" max="9" width="12.7109375" style="51" customWidth="1"/>
    <col min="10" max="10" width="5.7109375" style="52" customWidth="1"/>
    <col min="11" max="11" width="12.7109375" style="51" customWidth="1"/>
    <col min="12" max="12" width="5.7109375" style="52" customWidth="1"/>
    <col min="13" max="13" width="12.7109375" style="51" customWidth="1"/>
    <col min="14" max="14" width="5.7109375" style="52" customWidth="1"/>
    <col min="15" max="15" width="12.7109375" style="55" customWidth="1"/>
    <col min="16" max="16" width="5.7109375" style="52" customWidth="1"/>
    <col min="17" max="17" width="12.7109375" style="75" customWidth="1"/>
    <col min="18" max="18" width="5.7109375" style="52" customWidth="1"/>
    <col min="19" max="16384" width="9.140625" style="51"/>
  </cols>
  <sheetData>
    <row r="2" spans="2:18" ht="45" x14ac:dyDescent="0.25">
      <c r="B2" s="61" t="s">
        <v>148</v>
      </c>
      <c r="C2" s="62" t="s">
        <v>150</v>
      </c>
      <c r="D2" s="63" t="s">
        <v>147</v>
      </c>
      <c r="E2" s="64" t="s">
        <v>151</v>
      </c>
      <c r="F2" s="63" t="s">
        <v>147</v>
      </c>
      <c r="G2" s="65" t="s">
        <v>152</v>
      </c>
      <c r="H2" s="63" t="s">
        <v>147</v>
      </c>
      <c r="I2" s="66" t="s">
        <v>157</v>
      </c>
      <c r="J2" s="67" t="s">
        <v>147</v>
      </c>
      <c r="K2" s="66" t="s">
        <v>153</v>
      </c>
      <c r="L2" s="67" t="s">
        <v>147</v>
      </c>
      <c r="M2" s="68" t="s">
        <v>154</v>
      </c>
      <c r="N2" s="69" t="s">
        <v>147</v>
      </c>
      <c r="O2" s="70" t="s">
        <v>155</v>
      </c>
      <c r="P2" s="69" t="s">
        <v>147</v>
      </c>
      <c r="Q2" s="73" t="s">
        <v>156</v>
      </c>
      <c r="R2" s="69" t="s">
        <v>147</v>
      </c>
    </row>
    <row r="3" spans="2:18" x14ac:dyDescent="0.25">
      <c r="B3" s="61" t="s">
        <v>1</v>
      </c>
      <c r="C3" s="56">
        <v>115613</v>
      </c>
      <c r="D3" s="57">
        <f>_xlfn.RANK.EQ(C3,C$3:C$33)</f>
        <v>1</v>
      </c>
      <c r="E3" s="58">
        <v>34074</v>
      </c>
      <c r="F3" s="57">
        <f>_xlfn.RANK.EQ(E3,E$3:E$33)</f>
        <v>4</v>
      </c>
      <c r="G3" s="59">
        <f>E3/C3</f>
        <v>0.2947246416925432</v>
      </c>
      <c r="H3" s="60">
        <f>_xlfn.RANK.AVG(G3,G$3:G$33)</f>
        <v>31</v>
      </c>
      <c r="I3" s="50">
        <f>VLOOKUP(B3,'GDP-province'!B$4:D$34,3,FALSE)</f>
        <v>17885.39</v>
      </c>
      <c r="J3" s="48">
        <f>_xlfn.RANK.EQ(I3,I$3:I$33)</f>
        <v>19</v>
      </c>
      <c r="K3" s="50">
        <f t="shared" ref="K3:K33" si="0">I3*10000/C3</f>
        <v>1547.0050945827891</v>
      </c>
      <c r="L3" s="48">
        <f>_xlfn.RANK.EQ(K3,K$3:K$33)</f>
        <v>27</v>
      </c>
      <c r="M3" s="47">
        <f>VLOOKUP('2016-average'!B3,area!A$2:B$32,2,FALSE)</f>
        <v>11606</v>
      </c>
      <c r="N3" s="48">
        <f>_xlfn.RANK.EQ(M3,M$3:M$33)</f>
        <v>30</v>
      </c>
      <c r="O3" s="49">
        <f>K3/M3*1000</f>
        <v>133.29356320720223</v>
      </c>
      <c r="P3" s="48">
        <f>_xlfn.RANK.EQ(O3,O$3:O$33)</f>
        <v>3</v>
      </c>
      <c r="Q3" s="74">
        <f>I3/M3*10000</f>
        <v>15410.468723074271</v>
      </c>
      <c r="R3" s="48">
        <f>_xlfn.RANK.EQ(Q3,Q$3:Q$33)</f>
        <v>3</v>
      </c>
    </row>
    <row r="4" spans="2:18" x14ac:dyDescent="0.25">
      <c r="B4" s="61" t="s">
        <v>2</v>
      </c>
      <c r="C4" s="56">
        <v>114690</v>
      </c>
      <c r="D4" s="57">
        <f t="shared" ref="D4:D33" si="1">_xlfn.RANK.EQ(C4,C$3:C$33)</f>
        <v>2</v>
      </c>
      <c r="E4" s="58">
        <v>52530</v>
      </c>
      <c r="F4" s="57">
        <f t="shared" ref="F4:F33" si="2">_xlfn.RANK.EQ(E4,E$3:E$33)</f>
        <v>2</v>
      </c>
      <c r="G4" s="59">
        <f t="shared" ref="G4:G34" si="3">E4/C4</f>
        <v>0.45801726392885167</v>
      </c>
      <c r="H4" s="60">
        <f t="shared" ref="H4:H33" si="4">_xlfn.RANK.AVG(G4,G$3:G$33)</f>
        <v>15</v>
      </c>
      <c r="I4" s="50">
        <f>VLOOKUP(B4,'GDP-province'!B$4:D$34,3,FALSE)</f>
        <v>25669.13</v>
      </c>
      <c r="J4" s="48">
        <f t="shared" ref="J4:J33" si="5">_xlfn.RANK.EQ(I4,I$3:I$33)</f>
        <v>12</v>
      </c>
      <c r="K4" s="50">
        <f t="shared" si="0"/>
        <v>2238.1314848722645</v>
      </c>
      <c r="L4" s="48">
        <f t="shared" ref="L4:L33" si="6">_xlfn.RANK.EQ(K4,K$3:K$33)</f>
        <v>26</v>
      </c>
      <c r="M4" s="47">
        <f>VLOOKUP('2016-average'!B4,area!A$2:B$32,2,FALSE)</f>
        <v>16370</v>
      </c>
      <c r="N4" s="48">
        <f t="shared" ref="N4:N33" si="7">_xlfn.RANK.EQ(M4,M$3:M$33)</f>
        <v>29</v>
      </c>
      <c r="O4" s="49">
        <f t="shared" ref="O4:O34" si="8">K4/M4*1000</f>
        <v>136.72153236849508</v>
      </c>
      <c r="P4" s="48">
        <f t="shared" ref="P4:P33" si="9">_xlfn.RANK.EQ(O4,O$3:O$33)</f>
        <v>2</v>
      </c>
      <c r="Q4" s="74">
        <f t="shared" ref="Q4:Q34" si="10">I4/M4*10000</f>
        <v>15680.5925473427</v>
      </c>
      <c r="R4" s="48">
        <f t="shared" ref="R4:R33" si="11">_xlfn.RANK.EQ(Q4,Q$3:Q$33)</f>
        <v>2</v>
      </c>
    </row>
    <row r="5" spans="2:18" x14ac:dyDescent="0.25">
      <c r="B5" s="61" t="s">
        <v>3</v>
      </c>
      <c r="C5" s="56">
        <v>113731</v>
      </c>
      <c r="D5" s="57">
        <f t="shared" si="1"/>
        <v>3</v>
      </c>
      <c r="E5" s="58">
        <v>54305</v>
      </c>
      <c r="F5" s="57">
        <f t="shared" si="2"/>
        <v>1</v>
      </c>
      <c r="G5" s="59">
        <f t="shared" si="3"/>
        <v>0.47748634936824613</v>
      </c>
      <c r="H5" s="60">
        <f t="shared" si="4"/>
        <v>9</v>
      </c>
      <c r="I5" s="50">
        <f>VLOOKUP(B5,'GDP-province'!B$4:D$34,3,FALSE)</f>
        <v>28178.65</v>
      </c>
      <c r="J5" s="48">
        <f t="shared" si="5"/>
        <v>11</v>
      </c>
      <c r="K5" s="50">
        <f t="shared" si="0"/>
        <v>2477.6578065786812</v>
      </c>
      <c r="L5" s="48">
        <f t="shared" si="6"/>
        <v>23</v>
      </c>
      <c r="M5" s="47">
        <f>VLOOKUP('2016-average'!B5,area!A$2:B$32,2,FALSE)</f>
        <v>6306</v>
      </c>
      <c r="N5" s="48">
        <f t="shared" si="7"/>
        <v>31</v>
      </c>
      <c r="O5" s="49">
        <f t="shared" si="8"/>
        <v>392.90482184882353</v>
      </c>
      <c r="P5" s="48">
        <f t="shared" si="9"/>
        <v>1</v>
      </c>
      <c r="Q5" s="74">
        <f t="shared" si="10"/>
        <v>44685.458293688549</v>
      </c>
      <c r="R5" s="48">
        <f t="shared" si="11"/>
        <v>1</v>
      </c>
    </row>
    <row r="6" spans="2:18" x14ac:dyDescent="0.25">
      <c r="B6" s="61" t="s">
        <v>4</v>
      </c>
      <c r="C6" s="56">
        <v>95394</v>
      </c>
      <c r="D6" s="57">
        <f t="shared" si="1"/>
        <v>4</v>
      </c>
      <c r="E6" s="58">
        <v>32070</v>
      </c>
      <c r="F6" s="57">
        <f t="shared" si="2"/>
        <v>5</v>
      </c>
      <c r="G6" s="59">
        <f t="shared" si="3"/>
        <v>0.33618466570224542</v>
      </c>
      <c r="H6" s="60">
        <f t="shared" si="4"/>
        <v>29</v>
      </c>
      <c r="I6" s="50">
        <f>VLOOKUP(B6,'GDP-province'!B$4:D$34,3,FALSE)</f>
        <v>77388.28</v>
      </c>
      <c r="J6" s="48">
        <f t="shared" si="5"/>
        <v>2</v>
      </c>
      <c r="K6" s="50">
        <f t="shared" si="0"/>
        <v>8112.4892550894183</v>
      </c>
      <c r="L6" s="48">
        <f t="shared" si="6"/>
        <v>5</v>
      </c>
      <c r="M6" s="47">
        <f>VLOOKUP('2016-average'!B6,area!A$2:B$32,2,FALSE)</f>
        <v>100952</v>
      </c>
      <c r="N6" s="48">
        <f t="shared" si="7"/>
        <v>25</v>
      </c>
      <c r="O6" s="49">
        <f t="shared" si="8"/>
        <v>80.359866620665457</v>
      </c>
      <c r="P6" s="48">
        <f t="shared" si="9"/>
        <v>4</v>
      </c>
      <c r="Q6" s="74">
        <f t="shared" si="10"/>
        <v>7665.8491164117604</v>
      </c>
      <c r="R6" s="48">
        <f t="shared" si="11"/>
        <v>4</v>
      </c>
    </row>
    <row r="7" spans="2:18" x14ac:dyDescent="0.25">
      <c r="B7" s="61" t="s">
        <v>5</v>
      </c>
      <c r="C7" s="56">
        <v>83923</v>
      </c>
      <c r="D7" s="57">
        <f t="shared" si="1"/>
        <v>5</v>
      </c>
      <c r="E7" s="58">
        <v>38529</v>
      </c>
      <c r="F7" s="57">
        <f t="shared" si="2"/>
        <v>3</v>
      </c>
      <c r="G7" s="59">
        <f t="shared" si="3"/>
        <v>0.45909941255674847</v>
      </c>
      <c r="H7" s="60">
        <f t="shared" si="4"/>
        <v>13</v>
      </c>
      <c r="I7" s="50">
        <f>VLOOKUP(B7,'GDP-province'!B$4:D$34,3,FALSE)</f>
        <v>47251.360000000001</v>
      </c>
      <c r="J7" s="48">
        <f t="shared" si="5"/>
        <v>4</v>
      </c>
      <c r="K7" s="50">
        <f t="shared" si="0"/>
        <v>5630.3230342099305</v>
      </c>
      <c r="L7" s="48">
        <f t="shared" si="6"/>
        <v>10</v>
      </c>
      <c r="M7" s="47">
        <f>VLOOKUP('2016-average'!B7,area!A$2:B$32,2,FALSE)</f>
        <v>102045</v>
      </c>
      <c r="N7" s="48">
        <f t="shared" si="7"/>
        <v>24</v>
      </c>
      <c r="O7" s="49">
        <f t="shared" si="8"/>
        <v>55.174903564211192</v>
      </c>
      <c r="P7" s="48">
        <f t="shared" si="9"/>
        <v>8</v>
      </c>
      <c r="Q7" s="74">
        <f t="shared" si="10"/>
        <v>4630.4434318192953</v>
      </c>
      <c r="R7" s="48">
        <f t="shared" si="11"/>
        <v>5</v>
      </c>
    </row>
    <row r="8" spans="2:18" x14ac:dyDescent="0.25">
      <c r="B8" s="61" t="s">
        <v>6</v>
      </c>
      <c r="C8" s="56">
        <v>74288</v>
      </c>
      <c r="D8" s="57">
        <f t="shared" si="1"/>
        <v>6</v>
      </c>
      <c r="E8" s="58">
        <v>27608</v>
      </c>
      <c r="F8" s="57">
        <f t="shared" si="2"/>
        <v>7</v>
      </c>
      <c r="G8" s="59">
        <f t="shared" si="3"/>
        <v>0.37163471893172517</v>
      </c>
      <c r="H8" s="60">
        <f t="shared" si="4"/>
        <v>26</v>
      </c>
      <c r="I8" s="50">
        <f>VLOOKUP(B8,'GDP-province'!B$4:D$34,3,FALSE)</f>
        <v>28810.58</v>
      </c>
      <c r="J8" s="48">
        <f t="shared" si="5"/>
        <v>10</v>
      </c>
      <c r="K8" s="50">
        <f t="shared" si="0"/>
        <v>3878.2279776006894</v>
      </c>
      <c r="L8" s="48">
        <f t="shared" si="6"/>
        <v>15</v>
      </c>
      <c r="M8" s="47">
        <f>VLOOKUP('2016-average'!B8,area!A$2:B$32,2,FALSE)</f>
        <v>121894</v>
      </c>
      <c r="N8" s="48">
        <f t="shared" si="7"/>
        <v>23</v>
      </c>
      <c r="O8" s="49">
        <f t="shared" si="8"/>
        <v>31.816397670112469</v>
      </c>
      <c r="P8" s="48">
        <f t="shared" si="9"/>
        <v>13</v>
      </c>
      <c r="Q8" s="74">
        <f t="shared" si="10"/>
        <v>2363.5765501173155</v>
      </c>
      <c r="R8" s="48">
        <f t="shared" si="11"/>
        <v>9</v>
      </c>
    </row>
    <row r="9" spans="2:18" x14ac:dyDescent="0.25">
      <c r="B9" s="61" t="s">
        <v>7</v>
      </c>
      <c r="C9" s="56">
        <v>74204</v>
      </c>
      <c r="D9" s="57">
        <f t="shared" si="1"/>
        <v>7</v>
      </c>
      <c r="E9" s="58">
        <v>24127</v>
      </c>
      <c r="F9" s="57">
        <f t="shared" si="2"/>
        <v>10</v>
      </c>
      <c r="G9" s="59">
        <f t="shared" si="3"/>
        <v>0.32514419707832459</v>
      </c>
      <c r="H9" s="60">
        <f t="shared" si="4"/>
        <v>30</v>
      </c>
      <c r="I9" s="50">
        <f>VLOOKUP(B9,'GDP-province'!B$4:D$34,3,FALSE)</f>
        <v>18128.099999999999</v>
      </c>
      <c r="J9" s="48">
        <f t="shared" si="5"/>
        <v>18</v>
      </c>
      <c r="K9" s="50">
        <f t="shared" si="0"/>
        <v>2443.0084631556251</v>
      </c>
      <c r="L9" s="48">
        <f t="shared" si="6"/>
        <v>24</v>
      </c>
      <c r="M9" s="47">
        <f>VLOOKUP('2016-average'!B9,area!A$2:B$32,2,FALSE)</f>
        <v>1145156</v>
      </c>
      <c r="N9" s="48">
        <f t="shared" si="7"/>
        <v>3</v>
      </c>
      <c r="O9" s="49">
        <f t="shared" si="8"/>
        <v>2.1333411894585761</v>
      </c>
      <c r="P9" s="48">
        <f t="shared" si="9"/>
        <v>28</v>
      </c>
      <c r="Q9" s="74">
        <f t="shared" si="10"/>
        <v>158.30244962258416</v>
      </c>
      <c r="R9" s="48">
        <f t="shared" si="11"/>
        <v>28</v>
      </c>
    </row>
    <row r="10" spans="2:18" x14ac:dyDescent="0.25">
      <c r="B10" s="61" t="s">
        <v>8</v>
      </c>
      <c r="C10" s="56">
        <v>73290</v>
      </c>
      <c r="D10" s="57">
        <f t="shared" si="1"/>
        <v>8</v>
      </c>
      <c r="E10" s="58">
        <v>30296</v>
      </c>
      <c r="F10" s="57">
        <f t="shared" si="2"/>
        <v>6</v>
      </c>
      <c r="G10" s="59">
        <f t="shared" si="3"/>
        <v>0.4133715377268386</v>
      </c>
      <c r="H10" s="60">
        <f t="shared" si="4"/>
        <v>20</v>
      </c>
      <c r="I10" s="50">
        <f>VLOOKUP(B10,'GDP-province'!B$4:D$34,3,FALSE)</f>
        <v>80854.91</v>
      </c>
      <c r="J10" s="48">
        <f t="shared" si="5"/>
        <v>1</v>
      </c>
      <c r="K10" s="50">
        <f t="shared" si="0"/>
        <v>11032.1885659708</v>
      </c>
      <c r="L10" s="48">
        <f t="shared" si="6"/>
        <v>1</v>
      </c>
      <c r="M10" s="47">
        <f>VLOOKUP('2016-average'!B10,area!A$2:B$32,2,FALSE)</f>
        <v>177084</v>
      </c>
      <c r="N10" s="48">
        <f t="shared" si="7"/>
        <v>15</v>
      </c>
      <c r="O10" s="49">
        <f t="shared" si="8"/>
        <v>62.299183246204066</v>
      </c>
      <c r="P10" s="48">
        <f t="shared" si="9"/>
        <v>6</v>
      </c>
      <c r="Q10" s="74">
        <f t="shared" si="10"/>
        <v>4565.9071401142965</v>
      </c>
      <c r="R10" s="48">
        <f t="shared" si="11"/>
        <v>6</v>
      </c>
    </row>
    <row r="11" spans="2:18" x14ac:dyDescent="0.25">
      <c r="B11" s="61" t="s">
        <v>9</v>
      </c>
      <c r="C11" s="56">
        <v>68049</v>
      </c>
      <c r="D11" s="57">
        <f t="shared" si="1"/>
        <v>9</v>
      </c>
      <c r="E11" s="58">
        <v>24685</v>
      </c>
      <c r="F11" s="57">
        <f t="shared" si="2"/>
        <v>9</v>
      </c>
      <c r="G11" s="59">
        <f t="shared" si="3"/>
        <v>0.36275331011477024</v>
      </c>
      <c r="H11" s="60">
        <f t="shared" si="4"/>
        <v>28</v>
      </c>
      <c r="I11" s="50">
        <f>VLOOKUP(B11,'GDP-province'!B$4:D$34,3,FALSE)</f>
        <v>68024.490000000005</v>
      </c>
      <c r="J11" s="48">
        <f t="shared" si="5"/>
        <v>3</v>
      </c>
      <c r="K11" s="50">
        <f t="shared" si="0"/>
        <v>9996.3981836617731</v>
      </c>
      <c r="L11" s="48">
        <f t="shared" si="6"/>
        <v>2</v>
      </c>
      <c r="M11" s="47">
        <f>VLOOKUP('2016-average'!B11,area!A$2:B$32,2,FALSE)</f>
        <v>153422</v>
      </c>
      <c r="N11" s="48">
        <f t="shared" si="7"/>
        <v>20</v>
      </c>
      <c r="O11" s="49">
        <f t="shared" si="8"/>
        <v>65.156223903102386</v>
      </c>
      <c r="P11" s="48">
        <f t="shared" si="9"/>
        <v>5</v>
      </c>
      <c r="Q11" s="74">
        <f t="shared" si="10"/>
        <v>4433.8158803822143</v>
      </c>
      <c r="R11" s="48">
        <f t="shared" si="11"/>
        <v>7</v>
      </c>
    </row>
    <row r="12" spans="2:18" x14ac:dyDescent="0.25">
      <c r="B12" s="61" t="s">
        <v>10</v>
      </c>
      <c r="C12" s="56">
        <v>58199</v>
      </c>
      <c r="D12" s="57">
        <f t="shared" si="1"/>
        <v>10</v>
      </c>
      <c r="E12" s="58">
        <v>22034</v>
      </c>
      <c r="F12" s="57">
        <f t="shared" si="2"/>
        <v>11</v>
      </c>
      <c r="G12" s="59">
        <f t="shared" si="3"/>
        <v>0.37859757040498976</v>
      </c>
      <c r="H12" s="60">
        <f t="shared" si="4"/>
        <v>24</v>
      </c>
      <c r="I12" s="50">
        <f>VLOOKUP(B12,'GDP-province'!B$4:D$34,3,FALSE)</f>
        <v>17740.59</v>
      </c>
      <c r="J12" s="48">
        <f t="shared" si="5"/>
        <v>20</v>
      </c>
      <c r="K12" s="50">
        <f t="shared" si="0"/>
        <v>3048.2637158714069</v>
      </c>
      <c r="L12" s="48">
        <f t="shared" si="6"/>
        <v>20</v>
      </c>
      <c r="M12" s="47">
        <f>VLOOKUP('2016-average'!B12,area!A$2:B$32,2,FALSE)</f>
        <v>82539</v>
      </c>
      <c r="N12" s="48">
        <f t="shared" si="7"/>
        <v>26</v>
      </c>
      <c r="O12" s="49">
        <f t="shared" si="8"/>
        <v>36.931192719458764</v>
      </c>
      <c r="P12" s="48">
        <f t="shared" si="9"/>
        <v>11</v>
      </c>
      <c r="Q12" s="74">
        <f t="shared" si="10"/>
        <v>2149.3584850797806</v>
      </c>
      <c r="R12" s="48">
        <f t="shared" si="11"/>
        <v>10</v>
      </c>
    </row>
    <row r="13" spans="2:18" x14ac:dyDescent="0.25">
      <c r="B13" s="61" t="s">
        <v>11</v>
      </c>
      <c r="C13" s="56">
        <v>55191</v>
      </c>
      <c r="D13" s="57">
        <f t="shared" si="1"/>
        <v>11</v>
      </c>
      <c r="E13" s="58">
        <v>21787</v>
      </c>
      <c r="F13" s="57">
        <f t="shared" si="2"/>
        <v>12</v>
      </c>
      <c r="G13" s="59">
        <f t="shared" si="3"/>
        <v>0.39475639144063346</v>
      </c>
      <c r="H13" s="60">
        <f t="shared" si="4"/>
        <v>22</v>
      </c>
      <c r="I13" s="50">
        <f>VLOOKUP(B13,'GDP-province'!B$4:D$34,3,FALSE)</f>
        <v>32665.38</v>
      </c>
      <c r="J13" s="48">
        <f t="shared" si="5"/>
        <v>7</v>
      </c>
      <c r="K13" s="50">
        <f t="shared" si="0"/>
        <v>5918.6062945045387</v>
      </c>
      <c r="L13" s="48">
        <f t="shared" si="6"/>
        <v>9</v>
      </c>
      <c r="M13" s="47">
        <f>VLOOKUP('2016-average'!B13,area!A$2:B$32,2,FALSE)</f>
        <v>186163</v>
      </c>
      <c r="N13" s="48">
        <f t="shared" si="7"/>
        <v>14</v>
      </c>
      <c r="O13" s="49">
        <f t="shared" si="8"/>
        <v>31.79260268960287</v>
      </c>
      <c r="P13" s="48">
        <f t="shared" si="9"/>
        <v>14</v>
      </c>
      <c r="Q13" s="74">
        <f t="shared" si="10"/>
        <v>1754.6655350418719</v>
      </c>
      <c r="R13" s="48">
        <f t="shared" si="11"/>
        <v>11</v>
      </c>
    </row>
    <row r="14" spans="2:18" x14ac:dyDescent="0.25">
      <c r="B14" s="61" t="s">
        <v>12</v>
      </c>
      <c r="C14" s="56">
        <v>54073</v>
      </c>
      <c r="D14" s="57">
        <f t="shared" si="1"/>
        <v>12</v>
      </c>
      <c r="E14" s="58">
        <v>19967</v>
      </c>
      <c r="F14" s="57">
        <f t="shared" si="2"/>
        <v>17</v>
      </c>
      <c r="G14" s="59">
        <f t="shared" si="3"/>
        <v>0.36926007434394242</v>
      </c>
      <c r="H14" s="60">
        <f t="shared" si="4"/>
        <v>27</v>
      </c>
      <c r="I14" s="50">
        <f>VLOOKUP(B14,'GDP-province'!B$4:D$34,3,FALSE)</f>
        <v>14776.8</v>
      </c>
      <c r="J14" s="48">
        <f t="shared" si="5"/>
        <v>23</v>
      </c>
      <c r="K14" s="50">
        <f t="shared" si="0"/>
        <v>2732.7501710650417</v>
      </c>
      <c r="L14" s="48">
        <f t="shared" si="6"/>
        <v>21</v>
      </c>
      <c r="M14" s="47">
        <f>VLOOKUP('2016-average'!B14,area!A$2:B$32,2,FALSE)</f>
        <v>190541</v>
      </c>
      <c r="N14" s="48">
        <f t="shared" si="7"/>
        <v>12</v>
      </c>
      <c r="O14" s="49">
        <f t="shared" si="8"/>
        <v>14.342058512682529</v>
      </c>
      <c r="P14" s="48">
        <f t="shared" si="9"/>
        <v>23</v>
      </c>
      <c r="Q14" s="74">
        <f t="shared" si="10"/>
        <v>775.51812995628234</v>
      </c>
      <c r="R14" s="48">
        <f t="shared" si="11"/>
        <v>20</v>
      </c>
    </row>
    <row r="15" spans="2:18" x14ac:dyDescent="0.25">
      <c r="B15" s="61" t="s">
        <v>13</v>
      </c>
      <c r="C15" s="56">
        <v>50528</v>
      </c>
      <c r="D15" s="57">
        <f t="shared" si="1"/>
        <v>13</v>
      </c>
      <c r="E15" s="58">
        <v>18874</v>
      </c>
      <c r="F15" s="57">
        <f t="shared" si="2"/>
        <v>21</v>
      </c>
      <c r="G15" s="59">
        <f t="shared" si="3"/>
        <v>0.37353546548448385</v>
      </c>
      <c r="H15" s="60">
        <f t="shared" si="4"/>
        <v>25</v>
      </c>
      <c r="I15" s="50">
        <f>VLOOKUP(B15,'GDP-province'!B$4:D$34,3,FALSE)</f>
        <v>19399.59</v>
      </c>
      <c r="J15" s="48">
        <f t="shared" si="5"/>
        <v>15</v>
      </c>
      <c r="K15" s="50">
        <f t="shared" si="0"/>
        <v>3839.3742083597213</v>
      </c>
      <c r="L15" s="48">
        <f t="shared" si="6"/>
        <v>16</v>
      </c>
      <c r="M15" s="47">
        <f>VLOOKUP('2016-average'!B15,area!A$2:B$32,2,FALSE)</f>
        <v>205900</v>
      </c>
      <c r="N15" s="48">
        <f t="shared" si="7"/>
        <v>11</v>
      </c>
      <c r="O15" s="49">
        <f t="shared" si="8"/>
        <v>18.646790715685871</v>
      </c>
      <c r="P15" s="48">
        <f t="shared" si="9"/>
        <v>21</v>
      </c>
      <c r="Q15" s="74">
        <f t="shared" si="10"/>
        <v>942.1850412821758</v>
      </c>
      <c r="R15" s="48">
        <f t="shared" si="11"/>
        <v>18</v>
      </c>
    </row>
    <row r="16" spans="2:18" x14ac:dyDescent="0.25">
      <c r="B16" s="61" t="s">
        <v>14</v>
      </c>
      <c r="C16" s="56">
        <v>50292</v>
      </c>
      <c r="D16" s="57">
        <f t="shared" si="1"/>
        <v>14</v>
      </c>
      <c r="E16" s="58">
        <v>26040</v>
      </c>
      <c r="F16" s="57">
        <f t="shared" si="2"/>
        <v>8</v>
      </c>
      <c r="G16" s="59">
        <f t="shared" si="3"/>
        <v>0.5177761870675256</v>
      </c>
      <c r="H16" s="60">
        <f t="shared" si="4"/>
        <v>4</v>
      </c>
      <c r="I16" s="50">
        <f>VLOOKUP(B16,'GDP-province'!B$4:D$34,3,FALSE)</f>
        <v>22246.9</v>
      </c>
      <c r="J16" s="48">
        <f t="shared" si="5"/>
        <v>14</v>
      </c>
      <c r="K16" s="50">
        <f t="shared" si="0"/>
        <v>4423.5464885071187</v>
      </c>
      <c r="L16" s="48">
        <f t="shared" si="6"/>
        <v>14</v>
      </c>
      <c r="M16" s="47">
        <f>VLOOKUP('2016-average'!B16,area!A$2:B$32,2,FALSE)</f>
        <v>145260</v>
      </c>
      <c r="N16" s="48">
        <f t="shared" si="7"/>
        <v>21</v>
      </c>
      <c r="O16" s="49">
        <f t="shared" si="8"/>
        <v>30.452612477675334</v>
      </c>
      <c r="P16" s="48">
        <f t="shared" si="9"/>
        <v>15</v>
      </c>
      <c r="Q16" s="74">
        <f t="shared" si="10"/>
        <v>1531.5227867272476</v>
      </c>
      <c r="R16" s="48">
        <f t="shared" si="11"/>
        <v>14</v>
      </c>
    </row>
    <row r="17" spans="2:18" x14ac:dyDescent="0.25">
      <c r="B17" s="61" t="s">
        <v>15</v>
      </c>
      <c r="C17" s="56">
        <v>47157</v>
      </c>
      <c r="D17" s="57">
        <f t="shared" si="1"/>
        <v>15</v>
      </c>
      <c r="E17" s="58">
        <v>18832</v>
      </c>
      <c r="F17" s="57">
        <f t="shared" si="2"/>
        <v>22</v>
      </c>
      <c r="G17" s="59">
        <f t="shared" si="3"/>
        <v>0.39934686260788432</v>
      </c>
      <c r="H17" s="60">
        <f t="shared" si="4"/>
        <v>21</v>
      </c>
      <c r="I17" s="50">
        <f>VLOOKUP(B17,'GDP-province'!B$4:D$34,3,FALSE)</f>
        <v>3168.59</v>
      </c>
      <c r="J17" s="48">
        <f t="shared" si="5"/>
        <v>29</v>
      </c>
      <c r="K17" s="50">
        <f t="shared" si="0"/>
        <v>671.92357444281868</v>
      </c>
      <c r="L17" s="48">
        <f t="shared" si="6"/>
        <v>29</v>
      </c>
      <c r="M17" s="47">
        <f>VLOOKUP('2016-average'!B17,area!A$2:B$32,2,FALSE)</f>
        <v>51853</v>
      </c>
      <c r="N17" s="48">
        <f t="shared" si="7"/>
        <v>27</v>
      </c>
      <c r="O17" s="49">
        <f t="shared" si="8"/>
        <v>12.958239146101839</v>
      </c>
      <c r="P17" s="48">
        <f t="shared" si="9"/>
        <v>24</v>
      </c>
      <c r="Q17" s="74">
        <f t="shared" si="10"/>
        <v>611.0716834127245</v>
      </c>
      <c r="R17" s="48">
        <f t="shared" si="11"/>
        <v>24</v>
      </c>
    </row>
    <row r="18" spans="2:18" x14ac:dyDescent="0.25">
      <c r="B18" s="61" t="s">
        <v>16</v>
      </c>
      <c r="C18" s="56">
        <v>46063</v>
      </c>
      <c r="D18" s="57">
        <f t="shared" si="1"/>
        <v>16</v>
      </c>
      <c r="E18" s="58">
        <v>21115</v>
      </c>
      <c r="F18" s="57">
        <f t="shared" si="2"/>
        <v>13</v>
      </c>
      <c r="G18" s="59">
        <f t="shared" si="3"/>
        <v>0.45839393873607887</v>
      </c>
      <c r="H18" s="60">
        <f t="shared" si="4"/>
        <v>14</v>
      </c>
      <c r="I18" s="50">
        <f>VLOOKUP(B18,'GDP-province'!B$4:D$34,3,FALSE)</f>
        <v>31551.37</v>
      </c>
      <c r="J18" s="48">
        <f t="shared" si="5"/>
        <v>9</v>
      </c>
      <c r="K18" s="50">
        <f t="shared" si="0"/>
        <v>6849.6124872457285</v>
      </c>
      <c r="L18" s="48">
        <f t="shared" si="6"/>
        <v>7</v>
      </c>
      <c r="M18" s="47">
        <f>VLOOKUP('2016-average'!B18,area!A$2:B$32,2,FALSE)</f>
        <v>212418</v>
      </c>
      <c r="N18" s="48">
        <f t="shared" si="7"/>
        <v>10</v>
      </c>
      <c r="O18" s="49">
        <f t="shared" si="8"/>
        <v>32.245913657249993</v>
      </c>
      <c r="P18" s="48">
        <f t="shared" si="9"/>
        <v>12</v>
      </c>
      <c r="Q18" s="74">
        <f t="shared" si="10"/>
        <v>1485.3435207939065</v>
      </c>
      <c r="R18" s="48">
        <f t="shared" si="11"/>
        <v>15</v>
      </c>
    </row>
    <row r="19" spans="2:18" x14ac:dyDescent="0.25">
      <c r="B19" s="61" t="s">
        <v>17</v>
      </c>
      <c r="C19" s="56">
        <v>44396</v>
      </c>
      <c r="D19" s="57">
        <f t="shared" si="1"/>
        <v>17</v>
      </c>
      <c r="E19" s="58">
        <v>20653</v>
      </c>
      <c r="F19" s="57">
        <f t="shared" si="2"/>
        <v>14</v>
      </c>
      <c r="G19" s="59">
        <f t="shared" si="3"/>
        <v>0.46519956752860619</v>
      </c>
      <c r="H19" s="60">
        <f t="shared" si="4"/>
        <v>11</v>
      </c>
      <c r="I19" s="50">
        <f>VLOOKUP(B19,'GDP-province'!B$4:D$34,3,FALSE)</f>
        <v>4053.2</v>
      </c>
      <c r="J19" s="48">
        <f t="shared" si="5"/>
        <v>28</v>
      </c>
      <c r="K19" s="50">
        <f t="shared" si="0"/>
        <v>912.96513199387334</v>
      </c>
      <c r="L19" s="48">
        <f t="shared" si="6"/>
        <v>28</v>
      </c>
      <c r="M19" s="47">
        <f>VLOOKUP('2016-average'!B19,area!A$2:B$32,2,FALSE)</f>
        <v>33979</v>
      </c>
      <c r="N19" s="48">
        <f t="shared" si="7"/>
        <v>28</v>
      </c>
      <c r="O19" s="49">
        <f t="shared" si="8"/>
        <v>26.868510903613213</v>
      </c>
      <c r="P19" s="48">
        <f t="shared" si="9"/>
        <v>17</v>
      </c>
      <c r="Q19" s="74">
        <f t="shared" si="10"/>
        <v>1192.8544100768122</v>
      </c>
      <c r="R19" s="48">
        <f t="shared" si="11"/>
        <v>16</v>
      </c>
    </row>
    <row r="20" spans="2:18" x14ac:dyDescent="0.25">
      <c r="B20" s="61" t="s">
        <v>18</v>
      </c>
      <c r="C20" s="56">
        <v>43750</v>
      </c>
      <c r="D20" s="57">
        <f t="shared" si="1"/>
        <v>18</v>
      </c>
      <c r="E20" s="58">
        <v>18302</v>
      </c>
      <c r="F20" s="57">
        <f t="shared" si="2"/>
        <v>27</v>
      </c>
      <c r="G20" s="59">
        <f t="shared" si="3"/>
        <v>0.41833142857142858</v>
      </c>
      <c r="H20" s="60">
        <f t="shared" si="4"/>
        <v>19</v>
      </c>
      <c r="I20" s="50">
        <f>VLOOKUP(B20,'GDP-province'!B$4:D$34,3,FALSE)</f>
        <v>2572.4899999999998</v>
      </c>
      <c r="J20" s="48">
        <f t="shared" si="5"/>
        <v>30</v>
      </c>
      <c r="K20" s="50">
        <f t="shared" si="0"/>
        <v>587.99771428571421</v>
      </c>
      <c r="L20" s="48">
        <f t="shared" si="6"/>
        <v>30</v>
      </c>
      <c r="M20" s="47">
        <f>VLOOKUP('2016-average'!B20,area!A$2:B$32,2,FALSE)</f>
        <v>715587</v>
      </c>
      <c r="N20" s="48">
        <f t="shared" si="7"/>
        <v>4</v>
      </c>
      <c r="O20" s="49">
        <f t="shared" si="8"/>
        <v>0.82169982725470725</v>
      </c>
      <c r="P20" s="48">
        <f t="shared" si="9"/>
        <v>30</v>
      </c>
      <c r="Q20" s="74">
        <f t="shared" si="10"/>
        <v>35.949367442393445</v>
      </c>
      <c r="R20" s="48">
        <f t="shared" si="11"/>
        <v>30</v>
      </c>
    </row>
    <row r="21" spans="2:18" x14ac:dyDescent="0.25">
      <c r="B21" s="61" t="s">
        <v>19</v>
      </c>
      <c r="C21" s="56">
        <v>42866</v>
      </c>
      <c r="D21" s="57">
        <f t="shared" si="1"/>
        <v>19</v>
      </c>
      <c r="E21" s="58">
        <v>19725</v>
      </c>
      <c r="F21" s="57">
        <f t="shared" si="2"/>
        <v>19</v>
      </c>
      <c r="G21" s="59">
        <f t="shared" si="3"/>
        <v>0.46015490132039377</v>
      </c>
      <c r="H21" s="60">
        <f t="shared" si="4"/>
        <v>12</v>
      </c>
      <c r="I21" s="50">
        <f>VLOOKUP(B21,'GDP-province'!B$4:D$34,3,FALSE)</f>
        <v>32070.45</v>
      </c>
      <c r="J21" s="48">
        <f t="shared" si="5"/>
        <v>8</v>
      </c>
      <c r="K21" s="50">
        <f t="shared" si="0"/>
        <v>7481.558811179023</v>
      </c>
      <c r="L21" s="48">
        <f t="shared" si="6"/>
        <v>6</v>
      </c>
      <c r="M21" s="47">
        <f>VLOOKUP('2016-average'!B21,area!A$2:B$32,2,FALSE)</f>
        <v>187045</v>
      </c>
      <c r="N21" s="48">
        <f t="shared" si="7"/>
        <v>13</v>
      </c>
      <c r="O21" s="49">
        <f t="shared" si="8"/>
        <v>39.998710530508824</v>
      </c>
      <c r="P21" s="48">
        <f t="shared" si="9"/>
        <v>10</v>
      </c>
      <c r="Q21" s="74">
        <f t="shared" si="10"/>
        <v>1714.5847256007912</v>
      </c>
      <c r="R21" s="48">
        <f t="shared" si="11"/>
        <v>13</v>
      </c>
    </row>
    <row r="22" spans="2:18" x14ac:dyDescent="0.25">
      <c r="B22" s="61" t="s">
        <v>20</v>
      </c>
      <c r="C22" s="56">
        <v>42363</v>
      </c>
      <c r="D22" s="57">
        <f t="shared" si="1"/>
        <v>20</v>
      </c>
      <c r="E22" s="58">
        <v>18443</v>
      </c>
      <c r="F22" s="57">
        <f t="shared" si="2"/>
        <v>24</v>
      </c>
      <c r="G22" s="59">
        <f t="shared" si="3"/>
        <v>0.43535632509501215</v>
      </c>
      <c r="H22" s="60">
        <f t="shared" si="4"/>
        <v>18</v>
      </c>
      <c r="I22" s="50">
        <f>VLOOKUP(B22,'GDP-province'!B$4:D$34,3,FALSE)</f>
        <v>40471.79</v>
      </c>
      <c r="J22" s="48">
        <f t="shared" si="5"/>
        <v>5</v>
      </c>
      <c r="K22" s="50">
        <f t="shared" si="0"/>
        <v>9553.5703326015628</v>
      </c>
      <c r="L22" s="48">
        <f t="shared" si="6"/>
        <v>3</v>
      </c>
      <c r="M22" s="47">
        <f>VLOOKUP('2016-average'!B22,area!A$2:B$32,2,FALSE)</f>
        <v>165600</v>
      </c>
      <c r="N22" s="48">
        <f t="shared" si="7"/>
        <v>18</v>
      </c>
      <c r="O22" s="49">
        <f t="shared" si="8"/>
        <v>57.690642105081899</v>
      </c>
      <c r="P22" s="48">
        <f t="shared" si="9"/>
        <v>7</v>
      </c>
      <c r="Q22" s="74">
        <f t="shared" si="10"/>
        <v>2443.9486714975847</v>
      </c>
      <c r="R22" s="48">
        <f t="shared" si="11"/>
        <v>8</v>
      </c>
    </row>
    <row r="23" spans="2:18" x14ac:dyDescent="0.25">
      <c r="B23" s="61" t="s">
        <v>21</v>
      </c>
      <c r="C23" s="56">
        <v>40466</v>
      </c>
      <c r="D23" s="57">
        <f t="shared" si="1"/>
        <v>21</v>
      </c>
      <c r="E23" s="58">
        <v>18335</v>
      </c>
      <c r="F23" s="57">
        <f t="shared" si="2"/>
        <v>25</v>
      </c>
      <c r="G23" s="59">
        <f t="shared" si="3"/>
        <v>0.45309642662976324</v>
      </c>
      <c r="H23" s="60">
        <f t="shared" si="4"/>
        <v>17</v>
      </c>
      <c r="I23" s="50">
        <f>VLOOKUP(B23,'GDP-province'!B$4:D$34,3,FALSE)</f>
        <v>9649.7000000000007</v>
      </c>
      <c r="J23" s="48">
        <f t="shared" si="5"/>
        <v>26</v>
      </c>
      <c r="K23" s="50">
        <f t="shared" si="0"/>
        <v>2384.6438985815253</v>
      </c>
      <c r="L23" s="48">
        <f t="shared" si="6"/>
        <v>25</v>
      </c>
      <c r="M23" s="47">
        <f>VLOOKUP('2016-average'!B23,area!A$2:B$32,2,FALSE)</f>
        <v>1633280</v>
      </c>
      <c r="N23" s="48">
        <f t="shared" si="7"/>
        <v>1</v>
      </c>
      <c r="O23" s="49">
        <f t="shared" si="8"/>
        <v>1.4600337349269723</v>
      </c>
      <c r="P23" s="48">
        <f t="shared" si="9"/>
        <v>29</v>
      </c>
      <c r="Q23" s="74">
        <f t="shared" si="10"/>
        <v>59.081725117554868</v>
      </c>
      <c r="R23" s="48">
        <f t="shared" si="11"/>
        <v>29</v>
      </c>
    </row>
    <row r="24" spans="2:18" x14ac:dyDescent="0.25">
      <c r="B24" s="61" t="s">
        <v>22</v>
      </c>
      <c r="C24" s="56">
        <v>40362</v>
      </c>
      <c r="D24" s="57">
        <f t="shared" si="1"/>
        <v>22</v>
      </c>
      <c r="E24" s="58">
        <v>19838</v>
      </c>
      <c r="F24" s="57">
        <f t="shared" si="2"/>
        <v>18</v>
      </c>
      <c r="G24" s="59">
        <f t="shared" si="3"/>
        <v>0.49150190773499824</v>
      </c>
      <c r="H24" s="60">
        <f t="shared" si="4"/>
        <v>7</v>
      </c>
      <c r="I24" s="50">
        <f>VLOOKUP(B24,'GDP-province'!B$4:D$34,3,FALSE)</f>
        <v>15386.09</v>
      </c>
      <c r="J24" s="48">
        <f t="shared" si="5"/>
        <v>21</v>
      </c>
      <c r="K24" s="50">
        <f t="shared" si="0"/>
        <v>3812.0236856449137</v>
      </c>
      <c r="L24" s="48">
        <f t="shared" si="6"/>
        <v>17</v>
      </c>
      <c r="M24" s="47">
        <f>VLOOKUP('2016-average'!B24,area!A$2:B$32,2,FALSE)</f>
        <v>450076</v>
      </c>
      <c r="N24" s="48">
        <f t="shared" si="7"/>
        <v>6</v>
      </c>
      <c r="O24" s="49">
        <f t="shared" si="8"/>
        <v>8.4697333020310204</v>
      </c>
      <c r="P24" s="48">
        <f t="shared" si="9"/>
        <v>26</v>
      </c>
      <c r="Q24" s="74">
        <f t="shared" si="10"/>
        <v>341.8553755365761</v>
      </c>
      <c r="R24" s="48">
        <f t="shared" si="11"/>
        <v>26</v>
      </c>
    </row>
    <row r="25" spans="2:18" x14ac:dyDescent="0.25">
      <c r="B25" s="61" t="s">
        <v>23</v>
      </c>
      <c r="C25" s="56">
        <v>40220</v>
      </c>
      <c r="D25" s="57">
        <f t="shared" si="1"/>
        <v>23</v>
      </c>
      <c r="E25" s="58">
        <v>20110</v>
      </c>
      <c r="F25" s="57">
        <f t="shared" si="2"/>
        <v>15</v>
      </c>
      <c r="G25" s="59">
        <f t="shared" si="3"/>
        <v>0.5</v>
      </c>
      <c r="H25" s="60">
        <f t="shared" si="4"/>
        <v>6</v>
      </c>
      <c r="I25" s="50">
        <f>VLOOKUP(B25,'GDP-province'!B$4:D$34,3,FALSE)</f>
        <v>18499</v>
      </c>
      <c r="J25" s="48">
        <f t="shared" si="5"/>
        <v>16</v>
      </c>
      <c r="K25" s="50">
        <f t="shared" si="0"/>
        <v>4599.4530084535054</v>
      </c>
      <c r="L25" s="48">
        <f t="shared" si="6"/>
        <v>13</v>
      </c>
      <c r="M25" s="47">
        <f>VLOOKUP('2016-average'!B25,area!A$2:B$32,2,FALSE)</f>
        <v>167302</v>
      </c>
      <c r="N25" s="48">
        <f t="shared" si="7"/>
        <v>17</v>
      </c>
      <c r="O25" s="49">
        <f t="shared" si="8"/>
        <v>27.491918856041799</v>
      </c>
      <c r="P25" s="48">
        <f t="shared" si="9"/>
        <v>16</v>
      </c>
      <c r="Q25" s="74">
        <f t="shared" si="10"/>
        <v>1105.7249763900013</v>
      </c>
      <c r="R25" s="48">
        <f t="shared" si="11"/>
        <v>17</v>
      </c>
    </row>
    <row r="26" spans="2:18" x14ac:dyDescent="0.25">
      <c r="B26" s="61" t="s">
        <v>24</v>
      </c>
      <c r="C26" s="56">
        <v>39835</v>
      </c>
      <c r="D26" s="57">
        <f t="shared" si="1"/>
        <v>24</v>
      </c>
      <c r="E26" s="58">
        <v>18808</v>
      </c>
      <c r="F26" s="57">
        <f t="shared" si="2"/>
        <v>23</v>
      </c>
      <c r="G26" s="59">
        <f t="shared" si="3"/>
        <v>0.47214760888665747</v>
      </c>
      <c r="H26" s="60">
        <f t="shared" si="4"/>
        <v>10</v>
      </c>
      <c r="I26" s="50">
        <f>VLOOKUP(B26,'GDP-province'!B$4:D$34,3,FALSE)</f>
        <v>32934.54</v>
      </c>
      <c r="J26" s="48">
        <f t="shared" si="5"/>
        <v>6</v>
      </c>
      <c r="K26" s="50">
        <f t="shared" si="0"/>
        <v>8267.7394251286551</v>
      </c>
      <c r="L26" s="48">
        <f t="shared" si="6"/>
        <v>4</v>
      </c>
      <c r="M26" s="47">
        <f>VLOOKUP('2016-average'!B26,area!A$2:B$32,2,FALSE)</f>
        <v>484310</v>
      </c>
      <c r="N26" s="48">
        <f t="shared" si="7"/>
        <v>5</v>
      </c>
      <c r="O26" s="49">
        <f t="shared" si="8"/>
        <v>17.071172234991337</v>
      </c>
      <c r="P26" s="48">
        <f t="shared" si="9"/>
        <v>22</v>
      </c>
      <c r="Q26" s="74">
        <f t="shared" si="10"/>
        <v>680.03014598088009</v>
      </c>
      <c r="R26" s="48">
        <f t="shared" si="11"/>
        <v>22</v>
      </c>
    </row>
    <row r="27" spans="2:18" x14ac:dyDescent="0.25">
      <c r="B27" s="61" t="s">
        <v>25</v>
      </c>
      <c r="C27" s="56">
        <v>39254</v>
      </c>
      <c r="D27" s="57">
        <f t="shared" si="1"/>
        <v>25</v>
      </c>
      <c r="E27" s="58">
        <v>19998</v>
      </c>
      <c r="F27" s="57">
        <f t="shared" si="2"/>
        <v>16</v>
      </c>
      <c r="G27" s="59">
        <f t="shared" si="3"/>
        <v>0.50945126611300762</v>
      </c>
      <c r="H27" s="60">
        <f t="shared" si="4"/>
        <v>5</v>
      </c>
      <c r="I27" s="50">
        <f>VLOOKUP(B27,'GDP-province'!B$4:D$34,3,FALSE)</f>
        <v>24407.62</v>
      </c>
      <c r="J27" s="48">
        <f t="shared" si="5"/>
        <v>13</v>
      </c>
      <c r="K27" s="50">
        <f t="shared" si="0"/>
        <v>6217.8682427268559</v>
      </c>
      <c r="L27" s="48">
        <f t="shared" si="6"/>
        <v>8</v>
      </c>
      <c r="M27" s="47">
        <f>VLOOKUP('2016-average'!B27,area!A$2:B$32,2,FALSE)</f>
        <v>140397</v>
      </c>
      <c r="N27" s="48">
        <f t="shared" si="7"/>
        <v>22</v>
      </c>
      <c r="O27" s="49">
        <f t="shared" si="8"/>
        <v>44.287757165230424</v>
      </c>
      <c r="P27" s="48">
        <f t="shared" si="9"/>
        <v>9</v>
      </c>
      <c r="Q27" s="74">
        <f t="shared" si="10"/>
        <v>1738.471619763955</v>
      </c>
      <c r="R27" s="48">
        <f t="shared" si="11"/>
        <v>12</v>
      </c>
    </row>
    <row r="28" spans="2:18" x14ac:dyDescent="0.25">
      <c r="B28" s="61" t="s">
        <v>26</v>
      </c>
      <c r="C28" s="56">
        <v>38042</v>
      </c>
      <c r="D28" s="57">
        <f t="shared" si="1"/>
        <v>26</v>
      </c>
      <c r="E28" s="58">
        <v>18305</v>
      </c>
      <c r="F28" s="57">
        <f t="shared" si="2"/>
        <v>26</v>
      </c>
      <c r="G28" s="59">
        <f t="shared" si="3"/>
        <v>0.48117869722937806</v>
      </c>
      <c r="H28" s="60">
        <f t="shared" si="4"/>
        <v>8</v>
      </c>
      <c r="I28" s="50">
        <f>VLOOKUP(B28,'GDP-province'!B$4:D$34,3,FALSE)</f>
        <v>18317.64</v>
      </c>
      <c r="J28" s="48">
        <f t="shared" si="5"/>
        <v>17</v>
      </c>
      <c r="K28" s="50">
        <f t="shared" si="0"/>
        <v>4815.1096156879239</v>
      </c>
      <c r="L28" s="48">
        <f t="shared" si="6"/>
        <v>11</v>
      </c>
      <c r="M28" s="47">
        <f>VLOOKUP('2016-average'!B28,area!A$2:B$32,2,FALSE)</f>
        <v>236811</v>
      </c>
      <c r="N28" s="48">
        <f t="shared" si="7"/>
        <v>9</v>
      </c>
      <c r="O28" s="49">
        <f t="shared" si="8"/>
        <v>20.333133239958972</v>
      </c>
      <c r="P28" s="48">
        <f t="shared" si="9"/>
        <v>19</v>
      </c>
      <c r="Q28" s="74">
        <f t="shared" si="10"/>
        <v>773.51305471451917</v>
      </c>
      <c r="R28" s="48">
        <f t="shared" si="11"/>
        <v>21</v>
      </c>
    </row>
    <row r="29" spans="2:18" x14ac:dyDescent="0.25">
      <c r="B29" s="61" t="s">
        <v>27</v>
      </c>
      <c r="C29" s="56">
        <v>35496</v>
      </c>
      <c r="D29" s="57">
        <f t="shared" si="1"/>
        <v>27</v>
      </c>
      <c r="E29" s="58">
        <v>13639</v>
      </c>
      <c r="F29" s="57">
        <f t="shared" si="2"/>
        <v>31</v>
      </c>
      <c r="G29" s="59">
        <f t="shared" si="3"/>
        <v>0.38424047780031551</v>
      </c>
      <c r="H29" s="60">
        <f t="shared" si="4"/>
        <v>23</v>
      </c>
      <c r="I29" s="50">
        <f>VLOOKUP(B29,'GDP-province'!B$4:D$34,3,FALSE)</f>
        <v>1151.4100000000001</v>
      </c>
      <c r="J29" s="48">
        <f t="shared" si="5"/>
        <v>31</v>
      </c>
      <c r="K29" s="50">
        <f t="shared" si="0"/>
        <v>324.37739463601531</v>
      </c>
      <c r="L29" s="48">
        <f t="shared" si="6"/>
        <v>31</v>
      </c>
      <c r="M29" s="47">
        <f>VLOOKUP('2016-average'!B29,area!A$2:B$32,2,FALSE)</f>
        <v>1204501</v>
      </c>
      <c r="N29" s="48">
        <f t="shared" si="7"/>
        <v>2</v>
      </c>
      <c r="O29" s="49">
        <f t="shared" si="8"/>
        <v>0.26930437968587434</v>
      </c>
      <c r="P29" s="48">
        <f t="shared" si="9"/>
        <v>31</v>
      </c>
      <c r="Q29" s="74">
        <f t="shared" si="10"/>
        <v>9.5592282613297961</v>
      </c>
      <c r="R29" s="48">
        <f t="shared" si="11"/>
        <v>31</v>
      </c>
    </row>
    <row r="30" spans="2:18" x14ac:dyDescent="0.25">
      <c r="B30" s="61" t="s">
        <v>28</v>
      </c>
      <c r="C30" s="56">
        <v>35285</v>
      </c>
      <c r="D30" s="57">
        <f t="shared" si="1"/>
        <v>28</v>
      </c>
      <c r="E30" s="58">
        <v>19409</v>
      </c>
      <c r="F30" s="57">
        <f t="shared" si="2"/>
        <v>20</v>
      </c>
      <c r="G30" s="59">
        <f t="shared" si="3"/>
        <v>0.55006376647300548</v>
      </c>
      <c r="H30" s="60">
        <f t="shared" si="4"/>
        <v>1</v>
      </c>
      <c r="I30" s="50">
        <f>VLOOKUP(B30,'GDP-province'!B$4:D$34,3,FALSE)</f>
        <v>13050.41</v>
      </c>
      <c r="J30" s="48">
        <f t="shared" si="5"/>
        <v>24</v>
      </c>
      <c r="K30" s="50">
        <f t="shared" si="0"/>
        <v>3698.5716310046764</v>
      </c>
      <c r="L30" s="48">
        <f t="shared" si="6"/>
        <v>18</v>
      </c>
      <c r="M30" s="47">
        <f>VLOOKUP('2016-average'!B30,area!A$2:B$32,2,FALSE)</f>
        <v>156381</v>
      </c>
      <c r="N30" s="48">
        <f t="shared" si="7"/>
        <v>19</v>
      </c>
      <c r="O30" s="49">
        <f t="shared" si="8"/>
        <v>23.651029415368082</v>
      </c>
      <c r="P30" s="48">
        <f t="shared" si="9"/>
        <v>18</v>
      </c>
      <c r="Q30" s="74">
        <f t="shared" si="10"/>
        <v>834.52657292126275</v>
      </c>
      <c r="R30" s="48">
        <f t="shared" si="11"/>
        <v>19</v>
      </c>
    </row>
    <row r="31" spans="2:18" x14ac:dyDescent="0.25">
      <c r="B31" s="61" t="s">
        <v>29</v>
      </c>
      <c r="C31" s="56">
        <v>33242</v>
      </c>
      <c r="D31" s="57">
        <f t="shared" si="1"/>
        <v>29</v>
      </c>
      <c r="E31" s="58">
        <v>15121</v>
      </c>
      <c r="F31" s="57">
        <f t="shared" si="2"/>
        <v>29</v>
      </c>
      <c r="G31" s="59">
        <f t="shared" si="3"/>
        <v>0.45487636122976954</v>
      </c>
      <c r="H31" s="60">
        <f t="shared" si="4"/>
        <v>16</v>
      </c>
      <c r="I31" s="50">
        <f>VLOOKUP(B31,'GDP-province'!B$4:D$34,3,FALSE)</f>
        <v>11776.73</v>
      </c>
      <c r="J31" s="48">
        <f t="shared" si="5"/>
        <v>25</v>
      </c>
      <c r="K31" s="50">
        <f t="shared" si="0"/>
        <v>3542.726069430239</v>
      </c>
      <c r="L31" s="48">
        <f t="shared" si="6"/>
        <v>19</v>
      </c>
      <c r="M31" s="47">
        <f>VLOOKUP('2016-average'!B31,area!A$2:B$32,2,FALSE)</f>
        <v>176252</v>
      </c>
      <c r="N31" s="48">
        <f t="shared" si="7"/>
        <v>16</v>
      </c>
      <c r="O31" s="49">
        <f t="shared" si="8"/>
        <v>20.100345354550523</v>
      </c>
      <c r="P31" s="48">
        <f t="shared" si="9"/>
        <v>20</v>
      </c>
      <c r="Q31" s="74">
        <f t="shared" si="10"/>
        <v>668.17568027596849</v>
      </c>
      <c r="R31" s="48">
        <f t="shared" si="11"/>
        <v>23</v>
      </c>
    </row>
    <row r="32" spans="2:18" x14ac:dyDescent="0.25">
      <c r="B32" s="61" t="s">
        <v>30</v>
      </c>
      <c r="C32" s="56">
        <v>31358</v>
      </c>
      <c r="D32" s="57">
        <f t="shared" si="1"/>
        <v>30</v>
      </c>
      <c r="E32" s="58">
        <v>16720</v>
      </c>
      <c r="F32" s="57">
        <f t="shared" si="2"/>
        <v>28</v>
      </c>
      <c r="G32" s="59">
        <f t="shared" si="3"/>
        <v>0.53319727023407104</v>
      </c>
      <c r="H32" s="60">
        <f t="shared" si="4"/>
        <v>3</v>
      </c>
      <c r="I32" s="50">
        <f>VLOOKUP(B32,'GDP-province'!B$4:D$34,3,FALSE)</f>
        <v>14788.42</v>
      </c>
      <c r="J32" s="48">
        <f t="shared" si="5"/>
        <v>22</v>
      </c>
      <c r="K32" s="50">
        <f t="shared" si="0"/>
        <v>4715.9959181070217</v>
      </c>
      <c r="L32" s="48">
        <f t="shared" si="6"/>
        <v>12</v>
      </c>
      <c r="M32" s="47">
        <f>VLOOKUP('2016-average'!B32,area!A$2:B$32,2,FALSE)</f>
        <v>383978</v>
      </c>
      <c r="N32" s="48">
        <f t="shared" si="7"/>
        <v>8</v>
      </c>
      <c r="O32" s="49">
        <f t="shared" si="8"/>
        <v>12.281943023056064</v>
      </c>
      <c r="P32" s="48">
        <f t="shared" si="9"/>
        <v>25</v>
      </c>
      <c r="Q32" s="74">
        <f t="shared" si="10"/>
        <v>385.13716931699213</v>
      </c>
      <c r="R32" s="48">
        <f t="shared" si="11"/>
        <v>25</v>
      </c>
    </row>
    <row r="33" spans="2:18" x14ac:dyDescent="0.25">
      <c r="B33" s="61" t="s">
        <v>31</v>
      </c>
      <c r="C33" s="56">
        <v>27508</v>
      </c>
      <c r="D33" s="57">
        <f t="shared" si="1"/>
        <v>31</v>
      </c>
      <c r="E33" s="58">
        <v>14670</v>
      </c>
      <c r="F33" s="57">
        <f t="shared" si="2"/>
        <v>30</v>
      </c>
      <c r="G33" s="59">
        <f t="shared" si="3"/>
        <v>0.53329940380980079</v>
      </c>
      <c r="H33" s="60">
        <f t="shared" si="4"/>
        <v>2</v>
      </c>
      <c r="I33" s="50">
        <f>VLOOKUP(B33,'GDP-province'!B$4:D$34,3,FALSE)</f>
        <v>7200.37</v>
      </c>
      <c r="J33" s="48">
        <f t="shared" si="5"/>
        <v>27</v>
      </c>
      <c r="K33" s="50">
        <f t="shared" si="0"/>
        <v>2617.554893122001</v>
      </c>
      <c r="L33" s="48">
        <f t="shared" si="6"/>
        <v>22</v>
      </c>
      <c r="M33" s="47">
        <f>VLOOKUP('2016-average'!B33,area!A$2:B$32,2,FALSE)</f>
        <v>404955</v>
      </c>
      <c r="N33" s="48">
        <f t="shared" si="7"/>
        <v>7</v>
      </c>
      <c r="O33" s="49">
        <f t="shared" si="8"/>
        <v>6.4638167033917373</v>
      </c>
      <c r="P33" s="48">
        <f t="shared" si="9"/>
        <v>27</v>
      </c>
      <c r="Q33" s="74">
        <f t="shared" si="10"/>
        <v>177.80666987689989</v>
      </c>
      <c r="R33" s="48">
        <f t="shared" si="11"/>
        <v>27</v>
      </c>
    </row>
    <row r="34" spans="2:18" x14ac:dyDescent="0.25">
      <c r="B34" s="71" t="s">
        <v>149</v>
      </c>
      <c r="C34" s="50">
        <f>I34/K34*10000</f>
        <v>56374.979924706306</v>
      </c>
      <c r="D34" s="48"/>
      <c r="E34" s="50">
        <f>SUMPRODUCT(E3:E33,K3:K33)/K34</f>
        <v>23883.450535262575</v>
      </c>
      <c r="F34" s="48"/>
      <c r="G34" s="59">
        <f t="shared" si="3"/>
        <v>0.42365337543642589</v>
      </c>
      <c r="H34" s="60"/>
      <c r="I34" s="50">
        <f t="shared" ref="I34:M34" si="12">SUM(I3:I33)</f>
        <v>780069.97000000009</v>
      </c>
      <c r="J34" s="48"/>
      <c r="K34" s="50">
        <f t="shared" si="12"/>
        <v>138371.66257830182</v>
      </c>
      <c r="L34" s="48"/>
      <c r="M34" s="50">
        <f t="shared" si="12"/>
        <v>9449963</v>
      </c>
      <c r="N34" s="48"/>
      <c r="O34" s="49">
        <f t="shared" si="8"/>
        <v>14.642561307203195</v>
      </c>
      <c r="P34" s="48"/>
      <c r="Q34" s="74">
        <f t="shared" si="10"/>
        <v>825.47409973986157</v>
      </c>
      <c r="R34" s="48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5"/>
  <sheetViews>
    <sheetView workbookViewId="0">
      <selection activeCell="S23" sqref="S23"/>
    </sheetView>
  </sheetViews>
  <sheetFormatPr defaultRowHeight="15" x14ac:dyDescent="0.25"/>
  <sheetData>
    <row r="3" spans="2:18" ht="15.75" thickBot="1" x14ac:dyDescent="0.3"/>
    <row r="4" spans="2:18" x14ac:dyDescent="0.25">
      <c r="B4" s="29" t="s">
        <v>75</v>
      </c>
      <c r="C4" s="32" t="s">
        <v>76</v>
      </c>
      <c r="D4" s="33"/>
      <c r="E4" s="34"/>
      <c r="F4" s="35" t="s">
        <v>77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6" t="s">
        <v>78</v>
      </c>
    </row>
    <row r="5" spans="2:18" x14ac:dyDescent="0.25">
      <c r="B5" s="30"/>
      <c r="C5" s="36" t="s">
        <v>79</v>
      </c>
      <c r="D5" s="27" t="s">
        <v>80</v>
      </c>
      <c r="E5" s="27" t="s">
        <v>81</v>
      </c>
      <c r="F5" s="41" t="s">
        <v>82</v>
      </c>
      <c r="G5" s="42"/>
      <c r="H5" s="42"/>
      <c r="I5" s="43"/>
      <c r="J5" s="41" t="s">
        <v>83</v>
      </c>
      <c r="K5" s="42"/>
      <c r="L5" s="42"/>
      <c r="M5" s="43"/>
      <c r="N5" s="41" t="s">
        <v>84</v>
      </c>
      <c r="O5" s="42"/>
      <c r="P5" s="42"/>
      <c r="Q5" s="43"/>
      <c r="R5" s="26" t="s">
        <v>85</v>
      </c>
    </row>
    <row r="6" spans="2:18" x14ac:dyDescent="0.25">
      <c r="B6" s="30"/>
      <c r="C6" s="37"/>
      <c r="D6" s="39"/>
      <c r="E6" s="39"/>
      <c r="F6" s="27" t="s">
        <v>79</v>
      </c>
      <c r="G6" s="27" t="s">
        <v>86</v>
      </c>
      <c r="H6" s="27" t="s">
        <v>87</v>
      </c>
      <c r="I6" s="7" t="s">
        <v>88</v>
      </c>
      <c r="J6" s="27" t="s">
        <v>89</v>
      </c>
      <c r="K6" s="27" t="s">
        <v>86</v>
      </c>
      <c r="L6" s="27" t="s">
        <v>87</v>
      </c>
      <c r="M6" s="7" t="s">
        <v>88</v>
      </c>
      <c r="N6" s="27" t="s">
        <v>89</v>
      </c>
      <c r="O6" s="27" t="s">
        <v>86</v>
      </c>
      <c r="P6" s="27" t="s">
        <v>87</v>
      </c>
      <c r="Q6" s="7" t="s">
        <v>88</v>
      </c>
      <c r="R6" s="26"/>
    </row>
    <row r="7" spans="2:18" ht="24" x14ac:dyDescent="0.25">
      <c r="B7" s="31"/>
      <c r="C7" s="38"/>
      <c r="D7" s="28"/>
      <c r="E7" s="28"/>
      <c r="F7" s="28"/>
      <c r="G7" s="28"/>
      <c r="H7" s="28"/>
      <c r="I7" s="8" t="s">
        <v>90</v>
      </c>
      <c r="J7" s="28"/>
      <c r="K7" s="28"/>
      <c r="L7" s="28"/>
      <c r="M7" s="8" t="s">
        <v>90</v>
      </c>
      <c r="N7" s="28"/>
      <c r="O7" s="28"/>
      <c r="P7" s="28"/>
      <c r="Q7" s="8" t="s">
        <v>90</v>
      </c>
      <c r="R7" s="9" t="s">
        <v>91</v>
      </c>
    </row>
    <row r="8" spans="2:18" x14ac:dyDescent="0.25">
      <c r="B8" s="10" t="s">
        <v>92</v>
      </c>
      <c r="C8" s="11">
        <v>196718676</v>
      </c>
      <c r="D8" s="11">
        <v>194745023</v>
      </c>
      <c r="E8" s="11">
        <v>1973653</v>
      </c>
      <c r="F8" s="11">
        <v>662805323</v>
      </c>
      <c r="G8" s="11">
        <v>339288321</v>
      </c>
      <c r="H8" s="11">
        <v>323517002</v>
      </c>
      <c r="I8" s="11">
        <v>104.87</v>
      </c>
      <c r="J8" s="11">
        <v>649857737</v>
      </c>
      <c r="K8" s="11">
        <v>330565084</v>
      </c>
      <c r="L8" s="11">
        <v>319292653</v>
      </c>
      <c r="M8" s="11">
        <v>103.53</v>
      </c>
      <c r="N8" s="11">
        <v>12947586</v>
      </c>
      <c r="O8" s="11">
        <v>8723237</v>
      </c>
      <c r="P8" s="11">
        <v>4224349</v>
      </c>
      <c r="Q8" s="11">
        <v>206.5</v>
      </c>
      <c r="R8" s="11">
        <v>3.34</v>
      </c>
    </row>
    <row r="9" spans="2:18" x14ac:dyDescent="0.25">
      <c r="B9" s="12" t="s">
        <v>93</v>
      </c>
      <c r="C9" s="11">
        <v>938267</v>
      </c>
      <c r="D9" s="11">
        <v>877467</v>
      </c>
      <c r="E9" s="11">
        <v>60800</v>
      </c>
      <c r="F9" s="11">
        <v>2753676</v>
      </c>
      <c r="G9" s="11">
        <v>1452030</v>
      </c>
      <c r="H9" s="11">
        <v>1301646</v>
      </c>
      <c r="I9" s="11">
        <v>111.55</v>
      </c>
      <c r="J9" s="11">
        <v>2423999</v>
      </c>
      <c r="K9" s="11">
        <v>1234094</v>
      </c>
      <c r="L9" s="11">
        <v>1189905</v>
      </c>
      <c r="M9" s="11">
        <v>103.71</v>
      </c>
      <c r="N9" s="11">
        <v>329677</v>
      </c>
      <c r="O9" s="11">
        <v>217936</v>
      </c>
      <c r="P9" s="11">
        <v>111741</v>
      </c>
      <c r="Q9" s="11">
        <v>195.04</v>
      </c>
      <c r="R9" s="11">
        <v>2.76</v>
      </c>
    </row>
    <row r="10" spans="2:18" x14ac:dyDescent="0.25">
      <c r="B10" s="12" t="s">
        <v>94</v>
      </c>
      <c r="C10" s="11">
        <v>800122</v>
      </c>
      <c r="D10" s="11">
        <v>786115</v>
      </c>
      <c r="E10" s="11">
        <v>14007</v>
      </c>
      <c r="F10" s="11">
        <v>2660800</v>
      </c>
      <c r="G10" s="11">
        <v>1382889</v>
      </c>
      <c r="H10" s="11">
        <v>1277911</v>
      </c>
      <c r="I10" s="11">
        <v>108.21</v>
      </c>
      <c r="J10" s="11">
        <v>2520147</v>
      </c>
      <c r="K10" s="11">
        <v>1284581</v>
      </c>
      <c r="L10" s="11">
        <v>1235566</v>
      </c>
      <c r="M10" s="11">
        <v>103.97</v>
      </c>
      <c r="N10" s="11">
        <v>140653</v>
      </c>
      <c r="O10" s="11">
        <v>98308</v>
      </c>
      <c r="P10" s="11">
        <v>42345</v>
      </c>
      <c r="Q10" s="11">
        <v>232.16</v>
      </c>
      <c r="R10" s="11">
        <v>3.21</v>
      </c>
    </row>
    <row r="11" spans="2:18" x14ac:dyDescent="0.25">
      <c r="B11" s="12" t="s">
        <v>95</v>
      </c>
      <c r="C11" s="11">
        <v>11461019</v>
      </c>
      <c r="D11" s="11">
        <v>11422478</v>
      </c>
      <c r="E11" s="11">
        <v>38541</v>
      </c>
      <c r="F11" s="11">
        <v>40278882</v>
      </c>
      <c r="G11" s="11">
        <v>20490403</v>
      </c>
      <c r="H11" s="11">
        <v>19788479</v>
      </c>
      <c r="I11" s="11">
        <v>103.55</v>
      </c>
      <c r="J11" s="11">
        <v>39933695</v>
      </c>
      <c r="K11" s="11">
        <v>20255912</v>
      </c>
      <c r="L11" s="11">
        <v>19677783</v>
      </c>
      <c r="M11" s="11">
        <v>102.94</v>
      </c>
      <c r="N11" s="11">
        <v>345187</v>
      </c>
      <c r="O11" s="11">
        <v>234491</v>
      </c>
      <c r="P11" s="11">
        <v>110696</v>
      </c>
      <c r="Q11" s="11">
        <v>211.83</v>
      </c>
      <c r="R11" s="11">
        <v>3.5</v>
      </c>
    </row>
    <row r="12" spans="2:18" x14ac:dyDescent="0.25">
      <c r="B12" s="12" t="s">
        <v>96</v>
      </c>
      <c r="C12" s="11">
        <v>5306709</v>
      </c>
      <c r="D12" s="11">
        <v>5232200</v>
      </c>
      <c r="E12" s="11">
        <v>74509</v>
      </c>
      <c r="F12" s="11">
        <v>18551562</v>
      </c>
      <c r="G12" s="11">
        <v>9620069</v>
      </c>
      <c r="H12" s="11">
        <v>8931493</v>
      </c>
      <c r="I12" s="11">
        <v>107.71</v>
      </c>
      <c r="J12" s="11">
        <v>18016774</v>
      </c>
      <c r="K12" s="11">
        <v>9210508</v>
      </c>
      <c r="L12" s="11">
        <v>8806266</v>
      </c>
      <c r="M12" s="11">
        <v>104.59</v>
      </c>
      <c r="N12" s="11">
        <v>534788</v>
      </c>
      <c r="O12" s="11">
        <v>409561</v>
      </c>
      <c r="P12" s="11">
        <v>125227</v>
      </c>
      <c r="Q12" s="11">
        <v>327.05</v>
      </c>
      <c r="R12" s="11">
        <v>3.44</v>
      </c>
    </row>
    <row r="13" spans="2:18" x14ac:dyDescent="0.25">
      <c r="B13" s="12" t="s">
        <v>97</v>
      </c>
      <c r="C13" s="11">
        <v>3623079</v>
      </c>
      <c r="D13" s="11">
        <v>3552481</v>
      </c>
      <c r="E13" s="11">
        <v>70598</v>
      </c>
      <c r="F13" s="11">
        <v>10986117</v>
      </c>
      <c r="G13" s="11">
        <v>5784651</v>
      </c>
      <c r="H13" s="11">
        <v>5201466</v>
      </c>
      <c r="I13" s="11">
        <v>111.21</v>
      </c>
      <c r="J13" s="11">
        <v>10535686</v>
      </c>
      <c r="K13" s="11">
        <v>5434241</v>
      </c>
      <c r="L13" s="11">
        <v>5101445</v>
      </c>
      <c r="M13" s="11">
        <v>106.52</v>
      </c>
      <c r="N13" s="11">
        <v>450431</v>
      </c>
      <c r="O13" s="11">
        <v>350410</v>
      </c>
      <c r="P13" s="11">
        <v>100021</v>
      </c>
      <c r="Q13" s="11">
        <v>350.34</v>
      </c>
      <c r="R13" s="11">
        <v>2.97</v>
      </c>
    </row>
    <row r="14" spans="2:18" x14ac:dyDescent="0.25">
      <c r="B14" s="12" t="s">
        <v>98</v>
      </c>
      <c r="C14" s="11">
        <v>5275841</v>
      </c>
      <c r="D14" s="11">
        <v>5253263</v>
      </c>
      <c r="E14" s="11">
        <v>22578</v>
      </c>
      <c r="F14" s="11">
        <v>16558360</v>
      </c>
      <c r="G14" s="11">
        <v>8485854</v>
      </c>
      <c r="H14" s="11">
        <v>8072506</v>
      </c>
      <c r="I14" s="11">
        <v>105.12</v>
      </c>
      <c r="J14" s="11">
        <v>16383696</v>
      </c>
      <c r="K14" s="11">
        <v>8351955</v>
      </c>
      <c r="L14" s="11">
        <v>8031741</v>
      </c>
      <c r="M14" s="11">
        <v>103.99</v>
      </c>
      <c r="N14" s="11">
        <v>174664</v>
      </c>
      <c r="O14" s="11">
        <v>133899</v>
      </c>
      <c r="P14" s="11">
        <v>40765</v>
      </c>
      <c r="Q14" s="11">
        <v>328.47</v>
      </c>
      <c r="R14" s="11">
        <v>3.12</v>
      </c>
    </row>
    <row r="15" spans="2:18" x14ac:dyDescent="0.25">
      <c r="B15" s="12" t="s">
        <v>99</v>
      </c>
      <c r="C15" s="11">
        <v>3812856</v>
      </c>
      <c r="D15" s="11">
        <v>3799825</v>
      </c>
      <c r="E15" s="11">
        <v>13031</v>
      </c>
      <c r="F15" s="11">
        <v>12804616</v>
      </c>
      <c r="G15" s="11">
        <v>6545522</v>
      </c>
      <c r="H15" s="11">
        <v>6259094</v>
      </c>
      <c r="I15" s="11">
        <v>104.58</v>
      </c>
      <c r="J15" s="11">
        <v>12713082</v>
      </c>
      <c r="K15" s="11">
        <v>6482324</v>
      </c>
      <c r="L15" s="11">
        <v>6230758</v>
      </c>
      <c r="M15" s="11">
        <v>104.04</v>
      </c>
      <c r="N15" s="11">
        <v>91534</v>
      </c>
      <c r="O15" s="11">
        <v>63198</v>
      </c>
      <c r="P15" s="11">
        <v>28336</v>
      </c>
      <c r="Q15" s="11">
        <v>223.03</v>
      </c>
      <c r="R15" s="11">
        <v>3.35</v>
      </c>
    </row>
    <row r="16" spans="2:18" x14ac:dyDescent="0.25">
      <c r="B16" s="12" t="s">
        <v>100</v>
      </c>
      <c r="C16" s="11">
        <v>5307502</v>
      </c>
      <c r="D16" s="11">
        <v>5297005</v>
      </c>
      <c r="E16" s="11">
        <v>10497</v>
      </c>
      <c r="F16" s="11">
        <v>16990276</v>
      </c>
      <c r="G16" s="11">
        <v>8664418</v>
      </c>
      <c r="H16" s="11">
        <v>8325858</v>
      </c>
      <c r="I16" s="11">
        <v>104.07</v>
      </c>
      <c r="J16" s="11">
        <v>16875096</v>
      </c>
      <c r="K16" s="11">
        <v>8582184</v>
      </c>
      <c r="L16" s="11">
        <v>8292912</v>
      </c>
      <c r="M16" s="11">
        <v>103.49</v>
      </c>
      <c r="N16" s="11">
        <v>115180</v>
      </c>
      <c r="O16" s="11">
        <v>82234</v>
      </c>
      <c r="P16" s="11">
        <v>32946</v>
      </c>
      <c r="Q16" s="11">
        <v>249.6</v>
      </c>
      <c r="R16" s="11">
        <v>3.19</v>
      </c>
    </row>
    <row r="17" spans="2:18" x14ac:dyDescent="0.25">
      <c r="B17" s="12" t="s">
        <v>101</v>
      </c>
      <c r="C17" s="11">
        <v>1004265</v>
      </c>
      <c r="D17" s="11">
        <v>950845</v>
      </c>
      <c r="E17" s="11">
        <v>53420</v>
      </c>
      <c r="F17" s="11">
        <v>2464098</v>
      </c>
      <c r="G17" s="11">
        <v>1292744</v>
      </c>
      <c r="H17" s="11">
        <v>1171354</v>
      </c>
      <c r="I17" s="11">
        <v>110.36</v>
      </c>
      <c r="J17" s="11">
        <v>2250690</v>
      </c>
      <c r="K17" s="11">
        <v>1146303</v>
      </c>
      <c r="L17" s="11">
        <v>1104387</v>
      </c>
      <c r="M17" s="11">
        <v>103.8</v>
      </c>
      <c r="N17" s="11">
        <v>213408</v>
      </c>
      <c r="O17" s="11">
        <v>146441</v>
      </c>
      <c r="P17" s="11">
        <v>66967</v>
      </c>
      <c r="Q17" s="11">
        <v>218.68</v>
      </c>
      <c r="R17" s="11">
        <v>2.37</v>
      </c>
    </row>
    <row r="18" spans="2:18" x14ac:dyDescent="0.25">
      <c r="B18" s="12" t="s">
        <v>102</v>
      </c>
      <c r="C18" s="11">
        <v>10146877</v>
      </c>
      <c r="D18" s="11">
        <v>9938506</v>
      </c>
      <c r="E18" s="11">
        <v>208371</v>
      </c>
      <c r="F18" s="11">
        <v>31289453</v>
      </c>
      <c r="G18" s="11">
        <v>15546091</v>
      </c>
      <c r="H18" s="11">
        <v>15743362</v>
      </c>
      <c r="I18" s="11">
        <v>98.75</v>
      </c>
      <c r="J18" s="11">
        <v>30112565</v>
      </c>
      <c r="K18" s="11">
        <v>14823380</v>
      </c>
      <c r="L18" s="11">
        <v>15289185</v>
      </c>
      <c r="M18" s="11">
        <v>96.95</v>
      </c>
      <c r="N18" s="11">
        <v>1176888</v>
      </c>
      <c r="O18" s="11">
        <v>722711</v>
      </c>
      <c r="P18" s="11">
        <v>454177</v>
      </c>
      <c r="Q18" s="11">
        <v>159.13</v>
      </c>
      <c r="R18" s="11">
        <v>3.03</v>
      </c>
    </row>
    <row r="19" spans="2:18" x14ac:dyDescent="0.25">
      <c r="B19" s="12" t="s">
        <v>103</v>
      </c>
      <c r="C19" s="11">
        <v>7682987</v>
      </c>
      <c r="D19" s="11">
        <v>7456969</v>
      </c>
      <c r="E19" s="11">
        <v>226018</v>
      </c>
      <c r="F19" s="11">
        <v>20876682</v>
      </c>
      <c r="G19" s="11">
        <v>10733623</v>
      </c>
      <c r="H19" s="11">
        <v>10143059</v>
      </c>
      <c r="I19" s="11">
        <v>105.82</v>
      </c>
      <c r="J19" s="11">
        <v>19910098</v>
      </c>
      <c r="K19" s="11">
        <v>10106762</v>
      </c>
      <c r="L19" s="11">
        <v>9803336</v>
      </c>
      <c r="M19" s="11">
        <v>103.1</v>
      </c>
      <c r="N19" s="11">
        <v>966584</v>
      </c>
      <c r="O19" s="11">
        <v>626861</v>
      </c>
      <c r="P19" s="11">
        <v>339723</v>
      </c>
      <c r="Q19" s="11">
        <v>184.52</v>
      </c>
      <c r="R19" s="11">
        <v>2.67</v>
      </c>
    </row>
    <row r="20" spans="2:18" x14ac:dyDescent="0.25">
      <c r="B20" s="12" t="s">
        <v>104</v>
      </c>
      <c r="C20" s="11">
        <v>10807403</v>
      </c>
      <c r="D20" s="11">
        <v>10751696</v>
      </c>
      <c r="E20" s="11">
        <v>55707</v>
      </c>
      <c r="F20" s="11">
        <v>33923351</v>
      </c>
      <c r="G20" s="11">
        <v>17189150</v>
      </c>
      <c r="H20" s="11">
        <v>16734201</v>
      </c>
      <c r="I20" s="11">
        <v>102.72</v>
      </c>
      <c r="J20" s="11">
        <v>33516190</v>
      </c>
      <c r="K20" s="11">
        <v>16918510</v>
      </c>
      <c r="L20" s="11">
        <v>16597680</v>
      </c>
      <c r="M20" s="11">
        <v>101.93</v>
      </c>
      <c r="N20" s="11">
        <v>407161</v>
      </c>
      <c r="O20" s="11">
        <v>270640</v>
      </c>
      <c r="P20" s="11">
        <v>136521</v>
      </c>
      <c r="Q20" s="11">
        <v>198.24</v>
      </c>
      <c r="R20" s="11">
        <v>3.12</v>
      </c>
    </row>
    <row r="21" spans="2:18" x14ac:dyDescent="0.25">
      <c r="B21" s="12" t="s">
        <v>105</v>
      </c>
      <c r="C21" s="11">
        <v>4919740</v>
      </c>
      <c r="D21" s="11">
        <v>4794873</v>
      </c>
      <c r="E21" s="11">
        <v>124867</v>
      </c>
      <c r="F21" s="11">
        <v>15832277</v>
      </c>
      <c r="G21" s="11">
        <v>8152261</v>
      </c>
      <c r="H21" s="11">
        <v>7680016</v>
      </c>
      <c r="I21" s="11">
        <v>106.15</v>
      </c>
      <c r="J21" s="11">
        <v>15143401</v>
      </c>
      <c r="K21" s="11">
        <v>7688337</v>
      </c>
      <c r="L21" s="11">
        <v>7455064</v>
      </c>
      <c r="M21" s="11">
        <v>103.13</v>
      </c>
      <c r="N21" s="11">
        <v>688876</v>
      </c>
      <c r="O21" s="11">
        <v>463924</v>
      </c>
      <c r="P21" s="11">
        <v>224952</v>
      </c>
      <c r="Q21" s="11">
        <v>206.23</v>
      </c>
      <c r="R21" s="11">
        <v>3.16</v>
      </c>
    </row>
    <row r="22" spans="2:18" x14ac:dyDescent="0.25">
      <c r="B22" s="12" t="s">
        <v>106</v>
      </c>
      <c r="C22" s="11">
        <v>6432992</v>
      </c>
      <c r="D22" s="11">
        <v>6392538</v>
      </c>
      <c r="E22" s="11">
        <v>40454</v>
      </c>
      <c r="F22" s="11">
        <v>25067837</v>
      </c>
      <c r="G22" s="11">
        <v>12954539</v>
      </c>
      <c r="H22" s="11">
        <v>12113298</v>
      </c>
      <c r="I22" s="11">
        <v>106.94</v>
      </c>
      <c r="J22" s="11">
        <v>24701502</v>
      </c>
      <c r="K22" s="11">
        <v>12703079</v>
      </c>
      <c r="L22" s="11">
        <v>11998423</v>
      </c>
      <c r="M22" s="11">
        <v>105.87</v>
      </c>
      <c r="N22" s="11">
        <v>366335</v>
      </c>
      <c r="O22" s="11">
        <v>251460</v>
      </c>
      <c r="P22" s="11">
        <v>114875</v>
      </c>
      <c r="Q22" s="11">
        <v>218.9</v>
      </c>
      <c r="R22" s="11">
        <v>3.86</v>
      </c>
    </row>
    <row r="23" spans="2:18" x14ac:dyDescent="0.25">
      <c r="B23" s="12" t="s">
        <v>107</v>
      </c>
      <c r="C23" s="11">
        <v>15599767</v>
      </c>
      <c r="D23" s="11">
        <v>15556466</v>
      </c>
      <c r="E23" s="11">
        <v>43301</v>
      </c>
      <c r="F23" s="11">
        <v>48171992</v>
      </c>
      <c r="G23" s="11">
        <v>24260764</v>
      </c>
      <c r="H23" s="11">
        <v>23911228</v>
      </c>
      <c r="I23" s="11">
        <v>101.46</v>
      </c>
      <c r="J23" s="11">
        <v>47809761</v>
      </c>
      <c r="K23" s="11">
        <v>24016258</v>
      </c>
      <c r="L23" s="11">
        <v>23793503</v>
      </c>
      <c r="M23" s="11">
        <v>100.94</v>
      </c>
      <c r="N23" s="11">
        <v>362231</v>
      </c>
      <c r="O23" s="11">
        <v>244506</v>
      </c>
      <c r="P23" s="11">
        <v>117725</v>
      </c>
      <c r="Q23" s="11">
        <v>207.69</v>
      </c>
      <c r="R23" s="11">
        <v>3.07</v>
      </c>
    </row>
    <row r="24" spans="2:18" x14ac:dyDescent="0.25">
      <c r="B24" s="12" t="s">
        <v>108</v>
      </c>
      <c r="C24" s="11">
        <v>16078662</v>
      </c>
      <c r="D24" s="11">
        <v>16028117</v>
      </c>
      <c r="E24" s="11">
        <v>50545</v>
      </c>
      <c r="F24" s="11">
        <v>57810172</v>
      </c>
      <c r="G24" s="11">
        <v>29100464</v>
      </c>
      <c r="H24" s="11">
        <v>28709708</v>
      </c>
      <c r="I24" s="11">
        <v>101.36</v>
      </c>
      <c r="J24" s="11">
        <v>57320034</v>
      </c>
      <c r="K24" s="11">
        <v>28799379</v>
      </c>
      <c r="L24" s="11">
        <v>28520655</v>
      </c>
      <c r="M24" s="11">
        <v>100.98</v>
      </c>
      <c r="N24" s="11">
        <v>490138</v>
      </c>
      <c r="O24" s="11">
        <v>301085</v>
      </c>
      <c r="P24" s="11">
        <v>189053</v>
      </c>
      <c r="Q24" s="11">
        <v>159.26</v>
      </c>
      <c r="R24" s="11">
        <v>3.58</v>
      </c>
    </row>
    <row r="25" spans="2:18" x14ac:dyDescent="0.25">
      <c r="B25" s="12" t="s">
        <v>109</v>
      </c>
      <c r="C25" s="11">
        <v>8349033</v>
      </c>
      <c r="D25" s="11">
        <v>8268330</v>
      </c>
      <c r="E25" s="11">
        <v>80703</v>
      </c>
      <c r="F25" s="11">
        <v>28792642</v>
      </c>
      <c r="G25" s="11">
        <v>14817768</v>
      </c>
      <c r="H25" s="11">
        <v>13974874</v>
      </c>
      <c r="I25" s="11">
        <v>106.03</v>
      </c>
      <c r="J25" s="11">
        <v>28100632</v>
      </c>
      <c r="K25" s="11">
        <v>14400346</v>
      </c>
      <c r="L25" s="11">
        <v>13700286</v>
      </c>
      <c r="M25" s="11">
        <v>105.11</v>
      </c>
      <c r="N25" s="11">
        <v>692010</v>
      </c>
      <c r="O25" s="11">
        <v>417422</v>
      </c>
      <c r="P25" s="11">
        <v>274588</v>
      </c>
      <c r="Q25" s="11">
        <v>152.02000000000001</v>
      </c>
      <c r="R25" s="11">
        <v>3.4</v>
      </c>
    </row>
    <row r="26" spans="2:18" x14ac:dyDescent="0.25">
      <c r="B26" s="12" t="s">
        <v>110</v>
      </c>
      <c r="C26" s="11">
        <v>10421200</v>
      </c>
      <c r="D26" s="11">
        <v>10383652</v>
      </c>
      <c r="E26" s="11">
        <v>37548</v>
      </c>
      <c r="F26" s="11">
        <v>37247699</v>
      </c>
      <c r="G26" s="11">
        <v>19259582</v>
      </c>
      <c r="H26" s="11">
        <v>17988117</v>
      </c>
      <c r="I26" s="11">
        <v>107.07</v>
      </c>
      <c r="J26" s="11">
        <v>36787521</v>
      </c>
      <c r="K26" s="11">
        <v>18941956</v>
      </c>
      <c r="L26" s="11">
        <v>17845565</v>
      </c>
      <c r="M26" s="11">
        <v>106.14</v>
      </c>
      <c r="N26" s="11">
        <v>460178</v>
      </c>
      <c r="O26" s="11">
        <v>317626</v>
      </c>
      <c r="P26" s="11">
        <v>142552</v>
      </c>
      <c r="Q26" s="11">
        <v>222.81</v>
      </c>
      <c r="R26" s="11">
        <v>3.54</v>
      </c>
    </row>
    <row r="27" spans="2:18" x14ac:dyDescent="0.25">
      <c r="B27" s="12" t="s">
        <v>111</v>
      </c>
      <c r="C27" s="11">
        <v>9300548</v>
      </c>
      <c r="D27" s="11">
        <v>8988337</v>
      </c>
      <c r="E27" s="11">
        <v>312211</v>
      </c>
      <c r="F27" s="11">
        <v>35290204</v>
      </c>
      <c r="G27" s="11">
        <v>18026486</v>
      </c>
      <c r="H27" s="11">
        <v>17263718</v>
      </c>
      <c r="I27" s="11">
        <v>104.42</v>
      </c>
      <c r="J27" s="11">
        <v>33631440</v>
      </c>
      <c r="K27" s="11">
        <v>16987837</v>
      </c>
      <c r="L27" s="11">
        <v>16643603</v>
      </c>
      <c r="M27" s="11">
        <v>102.07</v>
      </c>
      <c r="N27" s="11">
        <v>1658764</v>
      </c>
      <c r="O27" s="11">
        <v>1038649</v>
      </c>
      <c r="P27" s="11">
        <v>620115</v>
      </c>
      <c r="Q27" s="11">
        <v>167.49</v>
      </c>
      <c r="R27" s="11">
        <v>3.74</v>
      </c>
    </row>
    <row r="28" spans="2:18" x14ac:dyDescent="0.25">
      <c r="B28" s="12" t="s">
        <v>112</v>
      </c>
      <c r="C28" s="11">
        <v>7906167</v>
      </c>
      <c r="D28" s="11">
        <v>7870287</v>
      </c>
      <c r="E28" s="11">
        <v>35880</v>
      </c>
      <c r="F28" s="11">
        <v>27605918</v>
      </c>
      <c r="G28" s="11">
        <v>14426023</v>
      </c>
      <c r="H28" s="11">
        <v>13179895</v>
      </c>
      <c r="I28" s="11">
        <v>109.45</v>
      </c>
      <c r="J28" s="11">
        <v>27345367</v>
      </c>
      <c r="K28" s="11">
        <v>14244148</v>
      </c>
      <c r="L28" s="11">
        <v>13101219</v>
      </c>
      <c r="M28" s="11">
        <v>108.72</v>
      </c>
      <c r="N28" s="11">
        <v>260551</v>
      </c>
      <c r="O28" s="11">
        <v>181875</v>
      </c>
      <c r="P28" s="11">
        <v>78676</v>
      </c>
      <c r="Q28" s="11">
        <v>231.17</v>
      </c>
      <c r="R28" s="11">
        <v>3.47</v>
      </c>
    </row>
    <row r="29" spans="2:18" x14ac:dyDescent="0.25">
      <c r="B29" s="12" t="s">
        <v>113</v>
      </c>
      <c r="C29" s="11">
        <v>1195201</v>
      </c>
      <c r="D29" s="11">
        <v>1177729</v>
      </c>
      <c r="E29" s="11">
        <v>17472</v>
      </c>
      <c r="F29" s="11">
        <v>4362969</v>
      </c>
      <c r="G29" s="11">
        <v>2317762</v>
      </c>
      <c r="H29" s="11">
        <v>2045207</v>
      </c>
      <c r="I29" s="11">
        <v>113.33</v>
      </c>
      <c r="J29" s="11">
        <v>4269636</v>
      </c>
      <c r="K29" s="11">
        <v>2259259</v>
      </c>
      <c r="L29" s="11">
        <v>2010377</v>
      </c>
      <c r="M29" s="11">
        <v>112.38</v>
      </c>
      <c r="N29" s="11">
        <v>93333</v>
      </c>
      <c r="O29" s="11">
        <v>58503</v>
      </c>
      <c r="P29" s="11">
        <v>34830</v>
      </c>
      <c r="Q29" s="11">
        <v>167.97</v>
      </c>
      <c r="R29" s="11">
        <v>3.63</v>
      </c>
    </row>
    <row r="30" spans="2:18" x14ac:dyDescent="0.25">
      <c r="B30" s="12" t="s">
        <v>114</v>
      </c>
      <c r="C30" s="11">
        <v>4941016</v>
      </c>
      <c r="D30" s="11">
        <v>4915086</v>
      </c>
      <c r="E30" s="11">
        <v>25930</v>
      </c>
      <c r="F30" s="11">
        <v>13550367</v>
      </c>
      <c r="G30" s="11">
        <v>6915482</v>
      </c>
      <c r="H30" s="11">
        <v>6634885</v>
      </c>
      <c r="I30" s="11">
        <v>104.23</v>
      </c>
      <c r="J30" s="11">
        <v>13348124</v>
      </c>
      <c r="K30" s="11">
        <v>6779895</v>
      </c>
      <c r="L30" s="11">
        <v>6568229</v>
      </c>
      <c r="M30" s="11">
        <v>103.22</v>
      </c>
      <c r="N30" s="11">
        <v>202243</v>
      </c>
      <c r="O30" s="11">
        <v>135587</v>
      </c>
      <c r="P30" s="11">
        <v>66656</v>
      </c>
      <c r="Q30" s="11">
        <v>203.41</v>
      </c>
      <c r="R30" s="11">
        <v>2.72</v>
      </c>
    </row>
    <row r="31" spans="2:18" x14ac:dyDescent="0.25">
      <c r="B31" s="12" t="s">
        <v>115</v>
      </c>
      <c r="C31" s="11">
        <v>15367491</v>
      </c>
      <c r="D31" s="11">
        <v>15285868</v>
      </c>
      <c r="E31" s="11">
        <v>81623</v>
      </c>
      <c r="F31" s="11">
        <v>48073100</v>
      </c>
      <c r="G31" s="11">
        <v>24510187</v>
      </c>
      <c r="H31" s="11">
        <v>23562913</v>
      </c>
      <c r="I31" s="11">
        <v>104.02</v>
      </c>
      <c r="J31" s="11">
        <v>47426912</v>
      </c>
      <c r="K31" s="11">
        <v>24076214</v>
      </c>
      <c r="L31" s="11">
        <v>23350698</v>
      </c>
      <c r="M31" s="11">
        <v>103.11</v>
      </c>
      <c r="N31" s="11">
        <v>646188</v>
      </c>
      <c r="O31" s="11">
        <v>433973</v>
      </c>
      <c r="P31" s="11">
        <v>212215</v>
      </c>
      <c r="Q31" s="11">
        <v>204.5</v>
      </c>
      <c r="R31" s="11">
        <v>3.1</v>
      </c>
    </row>
    <row r="32" spans="2:18" x14ac:dyDescent="0.25">
      <c r="B32" s="12" t="s">
        <v>116</v>
      </c>
      <c r="C32" s="11">
        <v>6942709</v>
      </c>
      <c r="D32" s="11">
        <v>6904100</v>
      </c>
      <c r="E32" s="11">
        <v>38609</v>
      </c>
      <c r="F32" s="11">
        <v>23011023</v>
      </c>
      <c r="G32" s="11">
        <v>11901196</v>
      </c>
      <c r="H32" s="11">
        <v>11109827</v>
      </c>
      <c r="I32" s="11">
        <v>107.12</v>
      </c>
      <c r="J32" s="11">
        <v>22713421</v>
      </c>
      <c r="K32" s="11">
        <v>11674928</v>
      </c>
      <c r="L32" s="11">
        <v>11038493</v>
      </c>
      <c r="M32" s="11">
        <v>105.77</v>
      </c>
      <c r="N32" s="11">
        <v>297602</v>
      </c>
      <c r="O32" s="11">
        <v>226268</v>
      </c>
      <c r="P32" s="11">
        <v>71334</v>
      </c>
      <c r="Q32" s="11">
        <v>317.2</v>
      </c>
      <c r="R32" s="11">
        <v>3.29</v>
      </c>
    </row>
    <row r="33" spans="2:18" x14ac:dyDescent="0.25">
      <c r="B33" s="12" t="s">
        <v>117</v>
      </c>
      <c r="C33" s="11">
        <v>7642556</v>
      </c>
      <c r="D33" s="11">
        <v>7564994</v>
      </c>
      <c r="E33" s="11">
        <v>77562</v>
      </c>
      <c r="F33" s="11">
        <v>30007694</v>
      </c>
      <c r="G33" s="11">
        <v>15694744</v>
      </c>
      <c r="H33" s="11">
        <v>14312950</v>
      </c>
      <c r="I33" s="11">
        <v>109.65</v>
      </c>
      <c r="J33" s="11">
        <v>29393919</v>
      </c>
      <c r="K33" s="11">
        <v>15240220</v>
      </c>
      <c r="L33" s="11">
        <v>14153699</v>
      </c>
      <c r="M33" s="11">
        <v>107.68</v>
      </c>
      <c r="N33" s="11">
        <v>613775</v>
      </c>
      <c r="O33" s="11">
        <v>454524</v>
      </c>
      <c r="P33" s="11">
        <v>159251</v>
      </c>
      <c r="Q33" s="11">
        <v>285.41000000000003</v>
      </c>
      <c r="R33" s="11">
        <v>3.89</v>
      </c>
    </row>
    <row r="34" spans="2:18" x14ac:dyDescent="0.25">
      <c r="B34" s="12" t="s">
        <v>118</v>
      </c>
      <c r="C34" s="11">
        <v>461256</v>
      </c>
      <c r="D34" s="11">
        <v>455601</v>
      </c>
      <c r="E34" s="11">
        <v>5655</v>
      </c>
      <c r="F34" s="11">
        <v>2321576</v>
      </c>
      <c r="G34" s="11">
        <v>1187056</v>
      </c>
      <c r="H34" s="11">
        <v>1134520</v>
      </c>
      <c r="I34" s="11">
        <v>104.63</v>
      </c>
      <c r="J34" s="11">
        <v>2257166</v>
      </c>
      <c r="K34" s="11">
        <v>1138998</v>
      </c>
      <c r="L34" s="11">
        <v>1118168</v>
      </c>
      <c r="M34" s="11">
        <v>101.86</v>
      </c>
      <c r="N34" s="11">
        <v>64410</v>
      </c>
      <c r="O34" s="11">
        <v>48058</v>
      </c>
      <c r="P34" s="11">
        <v>16352</v>
      </c>
      <c r="Q34" s="11">
        <v>293.89999999999998</v>
      </c>
      <c r="R34" s="11">
        <v>4.95</v>
      </c>
    </row>
    <row r="35" spans="2:18" x14ac:dyDescent="0.25">
      <c r="B35" s="12" t="s">
        <v>119</v>
      </c>
      <c r="C35" s="11">
        <v>5647817</v>
      </c>
      <c r="D35" s="11">
        <v>5596790</v>
      </c>
      <c r="E35" s="11">
        <v>51027</v>
      </c>
      <c r="F35" s="11">
        <v>20268042</v>
      </c>
      <c r="G35" s="11">
        <v>10487512</v>
      </c>
      <c r="H35" s="11">
        <v>9780530</v>
      </c>
      <c r="I35" s="11">
        <v>107.23</v>
      </c>
      <c r="J35" s="11">
        <v>19807193</v>
      </c>
      <c r="K35" s="11">
        <v>10164521</v>
      </c>
      <c r="L35" s="11">
        <v>9642672</v>
      </c>
      <c r="M35" s="11">
        <v>105.41</v>
      </c>
      <c r="N35" s="11">
        <v>460849</v>
      </c>
      <c r="O35" s="11">
        <v>322991</v>
      </c>
      <c r="P35" s="11">
        <v>137858</v>
      </c>
      <c r="Q35" s="11">
        <v>234.29</v>
      </c>
      <c r="R35" s="11">
        <v>3.54</v>
      </c>
    </row>
    <row r="36" spans="2:18" x14ac:dyDescent="0.25">
      <c r="B36" s="12" t="s">
        <v>120</v>
      </c>
      <c r="C36" s="11">
        <v>4177446</v>
      </c>
      <c r="D36" s="11">
        <v>4142679</v>
      </c>
      <c r="E36" s="11">
        <v>34767</v>
      </c>
      <c r="F36" s="11">
        <v>16384078</v>
      </c>
      <c r="G36" s="11">
        <v>8319108</v>
      </c>
      <c r="H36" s="11">
        <v>8064970</v>
      </c>
      <c r="I36" s="11">
        <v>103.15</v>
      </c>
      <c r="J36" s="11">
        <v>16129464</v>
      </c>
      <c r="K36" s="11">
        <v>8138227</v>
      </c>
      <c r="L36" s="11">
        <v>7991237</v>
      </c>
      <c r="M36" s="11">
        <v>101.84</v>
      </c>
      <c r="N36" s="11">
        <v>254614</v>
      </c>
      <c r="O36" s="11">
        <v>180881</v>
      </c>
      <c r="P36" s="11">
        <v>73733</v>
      </c>
      <c r="Q36" s="11">
        <v>245.32</v>
      </c>
      <c r="R36" s="11">
        <v>3.89</v>
      </c>
    </row>
    <row r="37" spans="2:18" x14ac:dyDescent="0.25">
      <c r="B37" s="12" t="s">
        <v>121</v>
      </c>
      <c r="C37" s="11">
        <v>759514</v>
      </c>
      <c r="D37" s="11">
        <v>747506</v>
      </c>
      <c r="E37" s="11">
        <v>12008</v>
      </c>
      <c r="F37" s="11">
        <v>3110469</v>
      </c>
      <c r="G37" s="11">
        <v>1606402</v>
      </c>
      <c r="H37" s="11">
        <v>1504067</v>
      </c>
      <c r="I37" s="11">
        <v>106.8</v>
      </c>
      <c r="J37" s="11">
        <v>3034800</v>
      </c>
      <c r="K37" s="11">
        <v>1543886</v>
      </c>
      <c r="L37" s="11">
        <v>1490914</v>
      </c>
      <c r="M37" s="11">
        <v>103.55</v>
      </c>
      <c r="N37" s="11">
        <v>75669</v>
      </c>
      <c r="O37" s="11">
        <v>62516</v>
      </c>
      <c r="P37" s="11">
        <v>13153</v>
      </c>
      <c r="Q37" s="11">
        <v>475.3</v>
      </c>
      <c r="R37" s="11">
        <v>4.0599999999999996</v>
      </c>
    </row>
    <row r="38" spans="2:18" x14ac:dyDescent="0.25">
      <c r="B38" s="12" t="s">
        <v>122</v>
      </c>
      <c r="C38" s="11">
        <v>916727</v>
      </c>
      <c r="D38" s="11">
        <v>902849</v>
      </c>
      <c r="E38" s="11">
        <v>13878</v>
      </c>
      <c r="F38" s="11">
        <v>3279328</v>
      </c>
      <c r="G38" s="11">
        <v>1679685</v>
      </c>
      <c r="H38" s="11">
        <v>1599643</v>
      </c>
      <c r="I38" s="11">
        <v>105</v>
      </c>
      <c r="J38" s="11">
        <v>3197950</v>
      </c>
      <c r="K38" s="11">
        <v>1622380</v>
      </c>
      <c r="L38" s="11">
        <v>1575570</v>
      </c>
      <c r="M38" s="11">
        <v>102.97</v>
      </c>
      <c r="N38" s="11">
        <v>81378</v>
      </c>
      <c r="O38" s="11">
        <v>57305</v>
      </c>
      <c r="P38" s="11">
        <v>24073</v>
      </c>
      <c r="Q38" s="11">
        <v>238.05</v>
      </c>
      <c r="R38" s="11">
        <v>3.54</v>
      </c>
    </row>
    <row r="39" spans="2:18" ht="15.75" thickBot="1" x14ac:dyDescent="0.3">
      <c r="B39" s="13" t="s">
        <v>123</v>
      </c>
      <c r="C39" s="14">
        <v>3491907</v>
      </c>
      <c r="D39" s="14">
        <v>3450371</v>
      </c>
      <c r="E39" s="14">
        <v>41536</v>
      </c>
      <c r="F39" s="14">
        <v>12480063</v>
      </c>
      <c r="G39" s="14">
        <v>6483856</v>
      </c>
      <c r="H39" s="14">
        <v>5996207</v>
      </c>
      <c r="I39" s="14">
        <v>108.13</v>
      </c>
      <c r="J39" s="14">
        <v>12247776</v>
      </c>
      <c r="K39" s="14">
        <v>6314462</v>
      </c>
      <c r="L39" s="14">
        <v>5933314</v>
      </c>
      <c r="M39" s="14">
        <v>106.42</v>
      </c>
      <c r="N39" s="14">
        <v>232287</v>
      </c>
      <c r="O39" s="14">
        <v>169394</v>
      </c>
      <c r="P39" s="14">
        <v>62893</v>
      </c>
      <c r="Q39" s="14">
        <v>269.33999999999997</v>
      </c>
      <c r="R39" s="14">
        <v>3.55</v>
      </c>
    </row>
    <row r="40" spans="2:18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2:18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18" x14ac:dyDescent="0.2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8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</sheetData>
  <mergeCells count="25">
    <mergeCell ref="C4:E4"/>
    <mergeCell ref="F4:Q4"/>
    <mergeCell ref="C5:C7"/>
    <mergeCell ref="D5:D7"/>
    <mergeCell ref="B40:R40"/>
    <mergeCell ref="E5:E7"/>
    <mergeCell ref="F5:I5"/>
    <mergeCell ref="J5:M5"/>
    <mergeCell ref="N5:Q5"/>
    <mergeCell ref="B45:R45"/>
    <mergeCell ref="R5:R6"/>
    <mergeCell ref="F6:F7"/>
    <mergeCell ref="G6:G7"/>
    <mergeCell ref="H6:H7"/>
    <mergeCell ref="J6:J7"/>
    <mergeCell ref="K6:K7"/>
    <mergeCell ref="L6:L7"/>
    <mergeCell ref="N6:N7"/>
    <mergeCell ref="O6:O7"/>
    <mergeCell ref="P6:P7"/>
    <mergeCell ref="B4:B7"/>
    <mergeCell ref="B41:R41"/>
    <mergeCell ref="B42:R42"/>
    <mergeCell ref="B43:R43"/>
    <mergeCell ref="B44:R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20"/>
  <sheetViews>
    <sheetView workbookViewId="0">
      <selection activeCell="K28" sqref="K28"/>
    </sheetView>
  </sheetViews>
  <sheetFormatPr defaultRowHeight="15" x14ac:dyDescent="0.25"/>
  <cols>
    <col min="3" max="3" width="33.140625" customWidth="1"/>
  </cols>
  <sheetData>
    <row r="4" spans="3:5" x14ac:dyDescent="0.25">
      <c r="C4" s="15"/>
      <c r="D4" s="16">
        <v>900309</v>
      </c>
      <c r="E4" s="16">
        <v>6.6</v>
      </c>
    </row>
    <row r="5" spans="3:5" x14ac:dyDescent="0.25">
      <c r="C5" s="17" t="s">
        <v>125</v>
      </c>
      <c r="D5" s="16">
        <v>64734</v>
      </c>
      <c r="E5" s="16">
        <v>3.5</v>
      </c>
    </row>
    <row r="6" spans="3:5" x14ac:dyDescent="0.25">
      <c r="C6" s="17" t="s">
        <v>126</v>
      </c>
      <c r="D6" s="16">
        <v>366001</v>
      </c>
      <c r="E6" s="16">
        <v>5.8</v>
      </c>
    </row>
    <row r="7" spans="3:5" x14ac:dyDescent="0.25">
      <c r="C7" s="17" t="s">
        <v>127</v>
      </c>
      <c r="D7" s="16">
        <v>469575</v>
      </c>
      <c r="E7" s="16">
        <v>7.6</v>
      </c>
    </row>
    <row r="8" spans="3:5" x14ac:dyDescent="0.25">
      <c r="C8" s="18"/>
      <c r="D8" s="19"/>
      <c r="E8" s="19"/>
    </row>
    <row r="9" spans="3:5" x14ac:dyDescent="0.25">
      <c r="C9" s="20" t="s">
        <v>128</v>
      </c>
      <c r="D9" s="21">
        <v>67538</v>
      </c>
      <c r="E9" s="21">
        <v>3.6</v>
      </c>
    </row>
    <row r="10" spans="3:5" x14ac:dyDescent="0.25">
      <c r="C10" s="20" t="s">
        <v>129</v>
      </c>
      <c r="D10" s="21">
        <v>305160</v>
      </c>
      <c r="E10" s="21">
        <v>6.1</v>
      </c>
    </row>
    <row r="11" spans="3:5" x14ac:dyDescent="0.25">
      <c r="C11" s="18" t="s">
        <v>139</v>
      </c>
      <c r="D11" s="21">
        <v>264820</v>
      </c>
      <c r="E11" s="21">
        <v>6.2</v>
      </c>
    </row>
    <row r="12" spans="3:5" x14ac:dyDescent="0.25">
      <c r="C12" s="20" t="s">
        <v>130</v>
      </c>
      <c r="D12" s="21">
        <v>61808</v>
      </c>
      <c r="E12" s="21">
        <v>4.5</v>
      </c>
    </row>
    <row r="13" spans="3:5" x14ac:dyDescent="0.25">
      <c r="C13" s="20" t="s">
        <v>131</v>
      </c>
      <c r="D13" s="21">
        <v>84201</v>
      </c>
      <c r="E13" s="21">
        <v>6.2</v>
      </c>
    </row>
    <row r="14" spans="3:5" x14ac:dyDescent="0.25">
      <c r="C14" s="20" t="s">
        <v>132</v>
      </c>
      <c r="D14" s="21">
        <v>40550</v>
      </c>
      <c r="E14" s="21">
        <v>8.1</v>
      </c>
    </row>
    <row r="15" spans="3:5" x14ac:dyDescent="0.25">
      <c r="C15" s="20" t="s">
        <v>133</v>
      </c>
      <c r="D15" s="21">
        <v>16023</v>
      </c>
      <c r="E15" s="21">
        <v>6.5</v>
      </c>
    </row>
    <row r="16" spans="3:5" x14ac:dyDescent="0.25">
      <c r="C16" s="20" t="s">
        <v>134</v>
      </c>
      <c r="D16" s="21">
        <v>69100</v>
      </c>
      <c r="E16" s="21">
        <v>4.4000000000000004</v>
      </c>
    </row>
    <row r="17" spans="3:5" x14ac:dyDescent="0.25">
      <c r="C17" s="20" t="s">
        <v>135</v>
      </c>
      <c r="D17" s="21">
        <v>59846</v>
      </c>
      <c r="E17" s="21">
        <v>3.8</v>
      </c>
    </row>
    <row r="18" spans="3:5" ht="14.45" customHeight="1" x14ac:dyDescent="0.25">
      <c r="C18" s="20" t="s">
        <v>136</v>
      </c>
      <c r="D18" s="21">
        <v>32431</v>
      </c>
      <c r="E18" s="21">
        <v>30.7</v>
      </c>
    </row>
    <row r="19" spans="3:5" x14ac:dyDescent="0.25">
      <c r="C19" s="20" t="s">
        <v>137</v>
      </c>
      <c r="D19" s="21">
        <v>24427</v>
      </c>
      <c r="E19" s="21">
        <v>8.9</v>
      </c>
    </row>
    <row r="20" spans="3:5" x14ac:dyDescent="0.25">
      <c r="C20" s="20" t="s">
        <v>138</v>
      </c>
      <c r="D20" s="21">
        <v>139224</v>
      </c>
      <c r="E20" s="21">
        <v>6.3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0"/>
  <sheetViews>
    <sheetView workbookViewId="0">
      <selection activeCell="P13" sqref="P13"/>
    </sheetView>
  </sheetViews>
  <sheetFormatPr defaultRowHeight="15" x14ac:dyDescent="0.25"/>
  <cols>
    <col min="3" max="12" width="10.42578125" bestFit="1" customWidth="1"/>
  </cols>
  <sheetData>
    <row r="3" spans="2:12" ht="15.75" thickBot="1" x14ac:dyDescent="0.3">
      <c r="B3" s="1" t="s">
        <v>0</v>
      </c>
      <c r="C3" s="3" t="s">
        <v>33</v>
      </c>
      <c r="D3" s="3" t="s">
        <v>34</v>
      </c>
      <c r="E3" s="3" t="s">
        <v>35</v>
      </c>
      <c r="F3" s="3" t="s">
        <v>36</v>
      </c>
      <c r="G3" s="3" t="s">
        <v>37</v>
      </c>
      <c r="H3" s="3" t="s">
        <v>38</v>
      </c>
      <c r="I3" s="3" t="s">
        <v>39</v>
      </c>
      <c r="J3" s="3" t="s">
        <v>40</v>
      </c>
      <c r="K3" s="3" t="s">
        <v>41</v>
      </c>
      <c r="L3" s="3" t="s">
        <v>42</v>
      </c>
    </row>
    <row r="4" spans="2:12" ht="15.75" thickBot="1" x14ac:dyDescent="0.3">
      <c r="B4" s="4" t="s">
        <v>2</v>
      </c>
      <c r="C4" s="23">
        <v>28014.94</v>
      </c>
      <c r="D4" s="23">
        <v>25669.13</v>
      </c>
      <c r="E4" s="23">
        <v>23014.59</v>
      </c>
      <c r="F4" s="23">
        <v>21330.83</v>
      </c>
      <c r="G4" s="23">
        <v>19800.810000000001</v>
      </c>
      <c r="H4" s="23">
        <v>17879.400000000001</v>
      </c>
      <c r="I4" s="23">
        <v>16251.93</v>
      </c>
      <c r="J4" s="23">
        <v>14113.58</v>
      </c>
      <c r="K4" s="23">
        <v>12153.03</v>
      </c>
      <c r="L4" s="23">
        <v>11115</v>
      </c>
    </row>
    <row r="5" spans="2:12" ht="15.75" thickBot="1" x14ac:dyDescent="0.3">
      <c r="B5" s="4" t="s">
        <v>1</v>
      </c>
      <c r="C5" s="23">
        <v>18549.189999999999</v>
      </c>
      <c r="D5" s="23">
        <v>17885.39</v>
      </c>
      <c r="E5" s="23">
        <v>16538.189999999999</v>
      </c>
      <c r="F5" s="23">
        <v>15726.93</v>
      </c>
      <c r="G5" s="23">
        <v>14442.01</v>
      </c>
      <c r="H5" s="23">
        <v>12893.88</v>
      </c>
      <c r="I5" s="23">
        <v>11307.28</v>
      </c>
      <c r="J5" s="23">
        <v>9224.4599999999991</v>
      </c>
      <c r="K5" s="23">
        <v>7521.85</v>
      </c>
      <c r="L5" s="23">
        <v>6719.01</v>
      </c>
    </row>
    <row r="6" spans="2:12" ht="15.75" thickBot="1" x14ac:dyDescent="0.3">
      <c r="B6" s="4" t="s">
        <v>19</v>
      </c>
      <c r="C6" s="23">
        <v>34016.32</v>
      </c>
      <c r="D6" s="23">
        <v>32070.45</v>
      </c>
      <c r="E6" s="23">
        <v>29806.11</v>
      </c>
      <c r="F6" s="23">
        <v>29421.15</v>
      </c>
      <c r="G6" s="23">
        <v>28442.95</v>
      </c>
      <c r="H6" s="23">
        <v>26575.01</v>
      </c>
      <c r="I6" s="23">
        <v>24515.759999999998</v>
      </c>
      <c r="J6" s="23">
        <v>20394.259999999998</v>
      </c>
      <c r="K6" s="23">
        <v>17235.48</v>
      </c>
      <c r="L6" s="23">
        <v>16011.97</v>
      </c>
    </row>
    <row r="7" spans="2:12" ht="15.75" thickBot="1" x14ac:dyDescent="0.3">
      <c r="B7" s="4" t="s">
        <v>28</v>
      </c>
      <c r="C7" s="23">
        <v>15528.42</v>
      </c>
      <c r="D7" s="23">
        <v>13050.41</v>
      </c>
      <c r="E7" s="23">
        <v>12766.49</v>
      </c>
      <c r="F7" s="23">
        <v>12761.49</v>
      </c>
      <c r="G7" s="23">
        <v>12665.25</v>
      </c>
      <c r="H7" s="23">
        <v>12112.83</v>
      </c>
      <c r="I7" s="23">
        <v>11237.55</v>
      </c>
      <c r="J7" s="23">
        <v>9200.86</v>
      </c>
      <c r="K7" s="23">
        <v>7358.31</v>
      </c>
      <c r="L7" s="23">
        <v>7315.4</v>
      </c>
    </row>
    <row r="8" spans="2:12" ht="15.75" thickBot="1" x14ac:dyDescent="0.3">
      <c r="B8" s="4" t="s">
        <v>7</v>
      </c>
      <c r="C8" s="23">
        <v>16096.21</v>
      </c>
      <c r="D8" s="23">
        <v>18128.099999999999</v>
      </c>
      <c r="E8" s="23">
        <v>17831.509999999998</v>
      </c>
      <c r="F8" s="23">
        <v>17770.189999999999</v>
      </c>
      <c r="G8" s="23">
        <v>16916.5</v>
      </c>
      <c r="H8" s="23">
        <v>15880.58</v>
      </c>
      <c r="I8" s="23">
        <v>14359.88</v>
      </c>
      <c r="J8" s="23">
        <v>11672</v>
      </c>
      <c r="K8" s="23">
        <v>9740.25</v>
      </c>
      <c r="L8" s="23">
        <v>8496.2000000000007</v>
      </c>
    </row>
    <row r="9" spans="2:12" ht="15.75" thickBot="1" x14ac:dyDescent="0.3">
      <c r="B9" s="4" t="s">
        <v>14</v>
      </c>
      <c r="C9" s="23">
        <v>23409.24</v>
      </c>
      <c r="D9" s="23">
        <v>22246.9</v>
      </c>
      <c r="E9" s="23">
        <v>28669.02</v>
      </c>
      <c r="F9" s="23">
        <v>28626.58</v>
      </c>
      <c r="G9" s="23">
        <v>27213.22</v>
      </c>
      <c r="H9" s="23">
        <v>24846.43</v>
      </c>
      <c r="I9" s="23">
        <v>22226.7</v>
      </c>
      <c r="J9" s="23">
        <v>18457.27</v>
      </c>
      <c r="K9" s="23">
        <v>15212.49</v>
      </c>
      <c r="L9" s="23">
        <v>13668.58</v>
      </c>
    </row>
    <row r="10" spans="2:12" ht="15.75" thickBot="1" x14ac:dyDescent="0.3">
      <c r="B10" s="4" t="s">
        <v>12</v>
      </c>
      <c r="C10" s="23">
        <v>14944.53</v>
      </c>
      <c r="D10" s="23">
        <v>14776.8</v>
      </c>
      <c r="E10" s="23">
        <v>14063.13</v>
      </c>
      <c r="F10" s="23">
        <v>13803.14</v>
      </c>
      <c r="G10" s="23">
        <v>13046.4</v>
      </c>
      <c r="H10" s="23">
        <v>11939.24</v>
      </c>
      <c r="I10" s="23">
        <v>10568.83</v>
      </c>
      <c r="J10" s="23">
        <v>8667.58</v>
      </c>
      <c r="K10" s="23">
        <v>7278.75</v>
      </c>
      <c r="L10" s="23">
        <v>6426.1</v>
      </c>
    </row>
    <row r="11" spans="2:12" ht="15.75" thickBot="1" x14ac:dyDescent="0.3">
      <c r="B11" s="4" t="s">
        <v>22</v>
      </c>
      <c r="C11" s="23">
        <v>15902.68</v>
      </c>
      <c r="D11" s="23">
        <v>15386.09</v>
      </c>
      <c r="E11" s="23">
        <v>15083.67</v>
      </c>
      <c r="F11" s="23">
        <v>15039.38</v>
      </c>
      <c r="G11" s="23">
        <v>14454.91</v>
      </c>
      <c r="H11" s="23">
        <v>13691.58</v>
      </c>
      <c r="I11" s="23">
        <v>12582</v>
      </c>
      <c r="J11" s="23">
        <v>10368.6</v>
      </c>
      <c r="K11" s="23">
        <v>8587</v>
      </c>
      <c r="L11" s="23">
        <v>8314.3700000000008</v>
      </c>
    </row>
    <row r="12" spans="2:12" ht="15.75" thickBot="1" x14ac:dyDescent="0.3">
      <c r="B12" s="4" t="s">
        <v>3</v>
      </c>
      <c r="C12" s="23">
        <v>30632.99</v>
      </c>
      <c r="D12" s="23">
        <v>28178.65</v>
      </c>
      <c r="E12" s="23">
        <v>25123.45</v>
      </c>
      <c r="F12" s="23">
        <v>23567.7</v>
      </c>
      <c r="G12" s="23">
        <v>21818.15</v>
      </c>
      <c r="H12" s="23">
        <v>20181.72</v>
      </c>
      <c r="I12" s="23">
        <v>19195.689999999999</v>
      </c>
      <c r="J12" s="23">
        <v>17165.98</v>
      </c>
      <c r="K12" s="23">
        <v>15046.45</v>
      </c>
      <c r="L12" s="23">
        <v>14069.86</v>
      </c>
    </row>
    <row r="13" spans="2:12" ht="15.75" thickBot="1" x14ac:dyDescent="0.3">
      <c r="B13" s="4" t="s">
        <v>4</v>
      </c>
      <c r="C13" s="23">
        <v>85869.759999999995</v>
      </c>
      <c r="D13" s="23">
        <v>77388.28</v>
      </c>
      <c r="E13" s="23">
        <v>70116.38</v>
      </c>
      <c r="F13" s="23">
        <v>65088.32</v>
      </c>
      <c r="G13" s="23">
        <v>59753.37</v>
      </c>
      <c r="H13" s="23">
        <v>54058.22</v>
      </c>
      <c r="I13" s="23">
        <v>49110.27</v>
      </c>
      <c r="J13" s="23">
        <v>41425.480000000003</v>
      </c>
      <c r="K13" s="23">
        <v>34457.300000000003</v>
      </c>
      <c r="L13" s="23">
        <v>30981.98</v>
      </c>
    </row>
    <row r="14" spans="2:12" ht="15.75" thickBot="1" x14ac:dyDescent="0.3">
      <c r="B14" s="4" t="s">
        <v>5</v>
      </c>
      <c r="C14" s="23">
        <v>51768.26</v>
      </c>
      <c r="D14" s="23">
        <v>47251.360000000001</v>
      </c>
      <c r="E14" s="23">
        <v>42886.49</v>
      </c>
      <c r="F14" s="23">
        <v>40173.03</v>
      </c>
      <c r="G14" s="23">
        <v>37756.589999999997</v>
      </c>
      <c r="H14" s="23">
        <v>34665.33</v>
      </c>
      <c r="I14" s="23">
        <v>32318.85</v>
      </c>
      <c r="J14" s="23">
        <v>27722.31</v>
      </c>
      <c r="K14" s="23">
        <v>22990.35</v>
      </c>
      <c r="L14" s="23">
        <v>21462.69</v>
      </c>
    </row>
    <row r="15" spans="2:12" ht="15.75" thickBot="1" x14ac:dyDescent="0.3">
      <c r="B15" s="4" t="s">
        <v>25</v>
      </c>
      <c r="C15" s="23">
        <v>27018</v>
      </c>
      <c r="D15" s="23">
        <v>24407.62</v>
      </c>
      <c r="E15" s="23">
        <v>22005.63</v>
      </c>
      <c r="F15" s="23">
        <v>20848.75</v>
      </c>
      <c r="G15" s="23">
        <v>19229.34</v>
      </c>
      <c r="H15" s="23">
        <v>17212.05</v>
      </c>
      <c r="I15" s="23">
        <v>15300.65</v>
      </c>
      <c r="J15" s="23">
        <v>12359.33</v>
      </c>
      <c r="K15" s="23">
        <v>10062.82</v>
      </c>
      <c r="L15" s="23">
        <v>8851.66</v>
      </c>
    </row>
    <row r="16" spans="2:12" ht="15.75" thickBot="1" x14ac:dyDescent="0.3">
      <c r="B16" s="4" t="s">
        <v>6</v>
      </c>
      <c r="C16" s="23">
        <v>32182.09</v>
      </c>
      <c r="D16" s="23">
        <v>28810.58</v>
      </c>
      <c r="E16" s="23">
        <v>25979.82</v>
      </c>
      <c r="F16" s="23">
        <v>24055.759999999998</v>
      </c>
      <c r="G16" s="23">
        <v>21868.49</v>
      </c>
      <c r="H16" s="23">
        <v>19701.78</v>
      </c>
      <c r="I16" s="23">
        <v>17560.18</v>
      </c>
      <c r="J16" s="23">
        <v>14737.12</v>
      </c>
      <c r="K16" s="23">
        <v>12236.53</v>
      </c>
      <c r="L16" s="23">
        <v>10823.01</v>
      </c>
    </row>
    <row r="17" spans="2:12" ht="15.75" thickBot="1" x14ac:dyDescent="0.3">
      <c r="B17" s="4" t="s">
        <v>23</v>
      </c>
      <c r="C17" s="23">
        <v>20006.310000000001</v>
      </c>
      <c r="D17" s="23">
        <v>18499</v>
      </c>
      <c r="E17" s="23">
        <v>16723.78</v>
      </c>
      <c r="F17" s="23">
        <v>15714.63</v>
      </c>
      <c r="G17" s="23">
        <v>14410.19</v>
      </c>
      <c r="H17" s="23">
        <v>12948.88</v>
      </c>
      <c r="I17" s="23">
        <v>11702.82</v>
      </c>
      <c r="J17" s="23">
        <v>9451.26</v>
      </c>
      <c r="K17" s="23">
        <v>7655.18</v>
      </c>
      <c r="L17" s="23">
        <v>6971.05</v>
      </c>
    </row>
    <row r="18" spans="2:12" ht="15.75" thickBot="1" x14ac:dyDescent="0.3">
      <c r="B18" s="4" t="s">
        <v>9</v>
      </c>
      <c r="C18" s="23">
        <v>72634.149999999994</v>
      </c>
      <c r="D18" s="23">
        <v>68024.490000000005</v>
      </c>
      <c r="E18" s="23">
        <v>63002.33</v>
      </c>
      <c r="F18" s="23">
        <v>59426.59</v>
      </c>
      <c r="G18" s="23">
        <v>55230.32</v>
      </c>
      <c r="H18" s="23">
        <v>50013.24</v>
      </c>
      <c r="I18" s="23">
        <v>45361.85</v>
      </c>
      <c r="J18" s="23">
        <v>39169.919999999998</v>
      </c>
      <c r="K18" s="23">
        <v>33896.65</v>
      </c>
      <c r="L18" s="23">
        <v>30933.279999999999</v>
      </c>
    </row>
    <row r="19" spans="2:12" ht="15.75" thickBot="1" x14ac:dyDescent="0.3">
      <c r="B19" s="4" t="s">
        <v>20</v>
      </c>
      <c r="C19" s="23">
        <v>44552.83</v>
      </c>
      <c r="D19" s="23">
        <v>40471.79</v>
      </c>
      <c r="E19" s="23">
        <v>37002.160000000003</v>
      </c>
      <c r="F19" s="23">
        <v>34938.239999999998</v>
      </c>
      <c r="G19" s="23">
        <v>32191.3</v>
      </c>
      <c r="H19" s="23">
        <v>29599.31</v>
      </c>
      <c r="I19" s="23">
        <v>26931.03</v>
      </c>
      <c r="J19" s="23">
        <v>23092.36</v>
      </c>
      <c r="K19" s="23">
        <v>19480.46</v>
      </c>
      <c r="L19" s="23">
        <v>18018.53</v>
      </c>
    </row>
    <row r="20" spans="2:12" ht="15.75" thickBot="1" x14ac:dyDescent="0.3">
      <c r="B20" s="4" t="s">
        <v>11</v>
      </c>
      <c r="C20" s="23">
        <v>35478.089999999997</v>
      </c>
      <c r="D20" s="23">
        <v>32665.38</v>
      </c>
      <c r="E20" s="23">
        <v>29550.19</v>
      </c>
      <c r="F20" s="23">
        <v>27379.22</v>
      </c>
      <c r="G20" s="23">
        <v>24791.83</v>
      </c>
      <c r="H20" s="23">
        <v>22250.45</v>
      </c>
      <c r="I20" s="23">
        <v>19632.259999999998</v>
      </c>
      <c r="J20" s="23">
        <v>15967.61</v>
      </c>
      <c r="K20" s="23">
        <v>12961.1</v>
      </c>
      <c r="L20" s="23">
        <v>11328.92</v>
      </c>
    </row>
    <row r="21" spans="2:12" ht="15.75" thickBot="1" x14ac:dyDescent="0.3">
      <c r="B21" s="4" t="s">
        <v>16</v>
      </c>
      <c r="C21" s="23">
        <v>33902.959999999999</v>
      </c>
      <c r="D21" s="23">
        <v>31551.37</v>
      </c>
      <c r="E21" s="23">
        <v>28902.21</v>
      </c>
      <c r="F21" s="23">
        <v>27037.32</v>
      </c>
      <c r="G21" s="23">
        <v>24621.67</v>
      </c>
      <c r="H21" s="23">
        <v>22154.23</v>
      </c>
      <c r="I21" s="23">
        <v>19669.560000000001</v>
      </c>
      <c r="J21" s="23">
        <v>16037.96</v>
      </c>
      <c r="K21" s="23">
        <v>13059.69</v>
      </c>
      <c r="L21" s="23">
        <v>11555</v>
      </c>
    </row>
    <row r="22" spans="2:12" ht="15.75" thickBot="1" x14ac:dyDescent="0.3">
      <c r="B22" s="4" t="s">
        <v>8</v>
      </c>
      <c r="C22" s="23">
        <v>89705.23</v>
      </c>
      <c r="D22" s="23">
        <v>80854.91</v>
      </c>
      <c r="E22" s="23">
        <v>72812.55</v>
      </c>
      <c r="F22" s="23">
        <v>67809.850000000006</v>
      </c>
      <c r="G22" s="23">
        <v>62474.79</v>
      </c>
      <c r="H22" s="23">
        <v>57067.92</v>
      </c>
      <c r="I22" s="23">
        <v>53210.28</v>
      </c>
      <c r="J22" s="23">
        <v>46013.06</v>
      </c>
      <c r="K22" s="23">
        <v>39482.559999999998</v>
      </c>
      <c r="L22" s="23">
        <v>36796.71</v>
      </c>
    </row>
    <row r="23" spans="2:12" ht="15.75" thickBot="1" x14ac:dyDescent="0.3">
      <c r="B23" s="4" t="s">
        <v>26</v>
      </c>
      <c r="C23" s="23">
        <v>18523.259999999998</v>
      </c>
      <c r="D23" s="23">
        <v>18317.64</v>
      </c>
      <c r="E23" s="23">
        <v>16803.12</v>
      </c>
      <c r="F23" s="23">
        <v>15672.89</v>
      </c>
      <c r="G23" s="23">
        <v>14449.9</v>
      </c>
      <c r="H23" s="23">
        <v>13035.1</v>
      </c>
      <c r="I23" s="23">
        <v>11720.87</v>
      </c>
      <c r="J23" s="23">
        <v>9569.85</v>
      </c>
      <c r="K23" s="23">
        <v>7759.16</v>
      </c>
      <c r="L23" s="23">
        <v>7021</v>
      </c>
    </row>
    <row r="24" spans="2:12" ht="15.75" thickBot="1" x14ac:dyDescent="0.3">
      <c r="B24" s="4" t="s">
        <v>17</v>
      </c>
      <c r="C24" s="23">
        <v>4462.54</v>
      </c>
      <c r="D24" s="23">
        <v>4053.2</v>
      </c>
      <c r="E24" s="23">
        <v>3702.76</v>
      </c>
      <c r="F24" s="23">
        <v>3500.72</v>
      </c>
      <c r="G24" s="23">
        <v>3177.56</v>
      </c>
      <c r="H24" s="23">
        <v>2855.54</v>
      </c>
      <c r="I24" s="23">
        <v>2522.66</v>
      </c>
      <c r="J24" s="23">
        <v>2064.5</v>
      </c>
      <c r="K24" s="23">
        <v>1654.21</v>
      </c>
      <c r="L24" s="23">
        <v>1503.06</v>
      </c>
    </row>
    <row r="25" spans="2:12" ht="15.75" thickBot="1" x14ac:dyDescent="0.3">
      <c r="B25" s="4" t="s">
        <v>10</v>
      </c>
      <c r="C25" s="23">
        <v>19424.73</v>
      </c>
      <c r="D25" s="23">
        <v>17740.59</v>
      </c>
      <c r="E25" s="23">
        <v>15717.27</v>
      </c>
      <c r="F25" s="23">
        <v>14262.6</v>
      </c>
      <c r="G25" s="23">
        <v>12783.26</v>
      </c>
      <c r="H25" s="23">
        <v>11409.6</v>
      </c>
      <c r="I25" s="23">
        <v>10011.370000000001</v>
      </c>
      <c r="J25" s="23">
        <v>7925.58</v>
      </c>
      <c r="K25" s="23">
        <v>6530.01</v>
      </c>
      <c r="L25" s="23">
        <v>5793.66</v>
      </c>
    </row>
    <row r="26" spans="2:12" ht="15.75" thickBot="1" x14ac:dyDescent="0.3">
      <c r="B26" s="4" t="s">
        <v>24</v>
      </c>
      <c r="C26" s="23">
        <v>36980.22</v>
      </c>
      <c r="D26" s="23">
        <v>32934.54</v>
      </c>
      <c r="E26" s="23">
        <v>30053.1</v>
      </c>
      <c r="F26" s="23">
        <v>28536.66</v>
      </c>
      <c r="G26" s="23">
        <v>26392.07</v>
      </c>
      <c r="H26" s="23">
        <v>23872.799999999999</v>
      </c>
      <c r="I26" s="23">
        <v>21026.68</v>
      </c>
      <c r="J26" s="23">
        <v>17185.48</v>
      </c>
      <c r="K26" s="23">
        <v>14151.28</v>
      </c>
      <c r="L26" s="23">
        <v>12601.23</v>
      </c>
    </row>
    <row r="27" spans="2:12" ht="15.75" thickBot="1" x14ac:dyDescent="0.3">
      <c r="B27" s="4" t="s">
        <v>29</v>
      </c>
      <c r="C27" s="23">
        <v>13540.83</v>
      </c>
      <c r="D27" s="23">
        <v>11776.73</v>
      </c>
      <c r="E27" s="23">
        <v>10502.56</v>
      </c>
      <c r="F27" s="23">
        <v>9266.39</v>
      </c>
      <c r="G27" s="23">
        <v>8086.86</v>
      </c>
      <c r="H27" s="23">
        <v>6852.2</v>
      </c>
      <c r="I27" s="23">
        <v>5701.84</v>
      </c>
      <c r="J27" s="23">
        <v>4602.16</v>
      </c>
      <c r="K27" s="23">
        <v>3912.68</v>
      </c>
      <c r="L27" s="23">
        <v>3561.56</v>
      </c>
    </row>
    <row r="28" spans="2:12" ht="15.75" thickBot="1" x14ac:dyDescent="0.3">
      <c r="B28" s="4" t="s">
        <v>30</v>
      </c>
      <c r="C28" s="23">
        <v>16376.34</v>
      </c>
      <c r="D28" s="23">
        <v>14788.42</v>
      </c>
      <c r="E28" s="23">
        <v>13619.17</v>
      </c>
      <c r="F28" s="23">
        <v>12814.59</v>
      </c>
      <c r="G28" s="23">
        <v>11832.31</v>
      </c>
      <c r="H28" s="23">
        <v>10309.469999999999</v>
      </c>
      <c r="I28" s="23">
        <v>8893.1200000000008</v>
      </c>
      <c r="J28" s="23">
        <v>7224.18</v>
      </c>
      <c r="K28" s="23">
        <v>6169.75</v>
      </c>
      <c r="L28" s="23">
        <v>5692.12</v>
      </c>
    </row>
    <row r="29" spans="2:12" ht="15.75" thickBot="1" x14ac:dyDescent="0.3">
      <c r="B29" s="4" t="s">
        <v>27</v>
      </c>
      <c r="C29" s="23">
        <v>1310.92</v>
      </c>
      <c r="D29" s="23">
        <v>1151.4100000000001</v>
      </c>
      <c r="E29" s="23">
        <v>1026.3900000000001</v>
      </c>
      <c r="F29" s="23">
        <v>920.83</v>
      </c>
      <c r="G29" s="23">
        <v>815.67</v>
      </c>
      <c r="H29" s="23">
        <v>701.03</v>
      </c>
      <c r="I29" s="23">
        <v>605.83000000000004</v>
      </c>
      <c r="J29" s="23">
        <v>507.46</v>
      </c>
      <c r="K29" s="23">
        <v>441.36</v>
      </c>
      <c r="L29" s="23">
        <v>394.85</v>
      </c>
    </row>
    <row r="30" spans="2:12" ht="15.75" thickBot="1" x14ac:dyDescent="0.3">
      <c r="B30" s="4" t="s">
        <v>13</v>
      </c>
      <c r="C30" s="23">
        <v>21898.81</v>
      </c>
      <c r="D30" s="23">
        <v>19399.59</v>
      </c>
      <c r="E30" s="23">
        <v>18021.86</v>
      </c>
      <c r="F30" s="23">
        <v>17689.939999999999</v>
      </c>
      <c r="G30" s="23">
        <v>16205.45</v>
      </c>
      <c r="H30" s="23">
        <v>14453.68</v>
      </c>
      <c r="I30" s="23">
        <v>12512.3</v>
      </c>
      <c r="J30" s="23">
        <v>10123.48</v>
      </c>
      <c r="K30" s="23">
        <v>8169.8</v>
      </c>
      <c r="L30" s="23">
        <v>7314.58</v>
      </c>
    </row>
    <row r="31" spans="2:12" ht="15.75" thickBot="1" x14ac:dyDescent="0.3">
      <c r="B31" s="4" t="s">
        <v>31</v>
      </c>
      <c r="C31" s="23">
        <v>7459.9</v>
      </c>
      <c r="D31" s="23">
        <v>7200.37</v>
      </c>
      <c r="E31" s="23">
        <v>6790.32</v>
      </c>
      <c r="F31" s="23">
        <v>6836.82</v>
      </c>
      <c r="G31" s="23">
        <v>6330.69</v>
      </c>
      <c r="H31" s="23">
        <v>5650.2</v>
      </c>
      <c r="I31" s="23">
        <v>5020.37</v>
      </c>
      <c r="J31" s="23">
        <v>4120.75</v>
      </c>
      <c r="K31" s="23">
        <v>3387.56</v>
      </c>
      <c r="L31" s="23">
        <v>3166.82</v>
      </c>
    </row>
    <row r="32" spans="2:12" ht="15.75" thickBot="1" x14ac:dyDescent="0.3">
      <c r="B32" s="4" t="s">
        <v>18</v>
      </c>
      <c r="C32" s="23">
        <v>2624.83</v>
      </c>
      <c r="D32" s="23">
        <v>2572.4899999999998</v>
      </c>
      <c r="E32" s="23">
        <v>2417.0500000000002</v>
      </c>
      <c r="F32" s="23">
        <v>2303.3200000000002</v>
      </c>
      <c r="G32" s="23">
        <v>2122.06</v>
      </c>
      <c r="H32" s="23">
        <v>1893.54</v>
      </c>
      <c r="I32" s="23">
        <v>1670.44</v>
      </c>
      <c r="J32" s="23">
        <v>1350.43</v>
      </c>
      <c r="K32" s="23">
        <v>1081.27</v>
      </c>
      <c r="L32" s="23">
        <v>1018.62</v>
      </c>
    </row>
    <row r="33" spans="2:12" ht="15.75" thickBot="1" x14ac:dyDescent="0.3">
      <c r="B33" s="4" t="s">
        <v>15</v>
      </c>
      <c r="C33" s="23">
        <v>3443.56</v>
      </c>
      <c r="D33" s="23">
        <v>3168.59</v>
      </c>
      <c r="E33" s="23">
        <v>2911.77</v>
      </c>
      <c r="F33" s="23">
        <v>2752.1</v>
      </c>
      <c r="G33" s="23">
        <v>2577.5700000000002</v>
      </c>
      <c r="H33" s="23">
        <v>2341.29</v>
      </c>
      <c r="I33" s="23">
        <v>2102.21</v>
      </c>
      <c r="J33" s="23">
        <v>1689.65</v>
      </c>
      <c r="K33" s="23">
        <v>1353.31</v>
      </c>
      <c r="L33" s="23">
        <v>1203.92</v>
      </c>
    </row>
    <row r="34" spans="2:12" ht="15.75" thickBot="1" x14ac:dyDescent="0.3">
      <c r="B34" s="4" t="s">
        <v>21</v>
      </c>
      <c r="C34" s="23">
        <v>10881.96</v>
      </c>
      <c r="D34" s="23">
        <v>9649.7000000000007</v>
      </c>
      <c r="E34" s="23">
        <v>9324.7999999999993</v>
      </c>
      <c r="F34" s="23">
        <v>9273.4599999999991</v>
      </c>
      <c r="G34" s="23">
        <v>8443.84</v>
      </c>
      <c r="H34" s="23">
        <v>7505.31</v>
      </c>
      <c r="I34" s="23">
        <v>6610.05</v>
      </c>
      <c r="J34" s="23">
        <v>5437.47</v>
      </c>
      <c r="K34" s="23">
        <v>4277.05</v>
      </c>
      <c r="L34" s="23">
        <v>4183.21</v>
      </c>
    </row>
    <row r="35" spans="2:12" ht="15.75" thickBot="1" x14ac:dyDescent="0.3">
      <c r="B35" s="2" t="s">
        <v>145</v>
      </c>
      <c r="C35" s="24">
        <f>SUM(C4:C34)</f>
        <v>847140.09999999986</v>
      </c>
      <c r="D35" s="24">
        <f t="shared" ref="D35:L35" si="0">SUM(D4:D34)</f>
        <v>780069.96999999986</v>
      </c>
      <c r="E35" s="24">
        <f t="shared" si="0"/>
        <v>722767.87000000023</v>
      </c>
      <c r="F35" s="24">
        <f t="shared" si="0"/>
        <v>684349.41999999969</v>
      </c>
      <c r="G35" s="24">
        <f t="shared" si="0"/>
        <v>634345.32999999996</v>
      </c>
      <c r="H35" s="24">
        <f t="shared" si="0"/>
        <v>576551.84000000008</v>
      </c>
      <c r="I35" s="24">
        <f t="shared" si="0"/>
        <v>521441.10999999987</v>
      </c>
      <c r="J35" s="24">
        <f t="shared" si="0"/>
        <v>437041.98999999993</v>
      </c>
      <c r="K35" s="24">
        <f t="shared" si="0"/>
        <v>365303.69</v>
      </c>
      <c r="L35" s="24">
        <f t="shared" si="0"/>
        <v>333313.94999999995</v>
      </c>
    </row>
    <row r="36" spans="2:12" ht="15.75" thickBot="1" x14ac:dyDescent="0.3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ht="15.75" thickBot="1" x14ac:dyDescent="0.3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ht="15.75" thickBot="1" x14ac:dyDescent="0.3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ht="15.75" thickBot="1" x14ac:dyDescent="0.3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ht="15.75" thickBot="1" x14ac:dyDescent="0.3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ht="15.75" thickBot="1" x14ac:dyDescent="0.3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ht="15.75" thickBot="1" x14ac:dyDescent="0.3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ht="15.75" thickBot="1" x14ac:dyDescent="0.3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ht="15.75" thickBot="1" x14ac:dyDescent="0.3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ht="15.75" thickBot="1" x14ac:dyDescent="0.3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ht="15.75" thickBot="1" x14ac:dyDescent="0.3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ht="15.75" thickBot="1" x14ac:dyDescent="0.3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ht="15.75" thickBot="1" x14ac:dyDescent="0.3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5.75" thickBot="1" x14ac:dyDescent="0.3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5.75" thickBot="1" x14ac:dyDescent="0.3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5.75" thickBot="1" x14ac:dyDescent="0.3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5.75" thickBot="1" x14ac:dyDescent="0.3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5.75" thickBot="1" x14ac:dyDescent="0.3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5.75" thickBot="1" x14ac:dyDescent="0.3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5.75" thickBot="1" x14ac:dyDescent="0.3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5.75" thickBot="1" x14ac:dyDescent="0.3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ht="15.75" thickBot="1" x14ac:dyDescent="0.3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ht="15.75" thickBot="1" x14ac:dyDescent="0.3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ht="15.75" thickBot="1" x14ac:dyDescent="0.3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ht="15.75" thickBot="1" x14ac:dyDescent="0.3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ht="15.75" thickBot="1" x14ac:dyDescent="0.3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ht="15.75" thickBot="1" x14ac:dyDescent="0.3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ht="15.75" thickBot="1" x14ac:dyDescent="0.3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ht="15.75" thickBot="1" x14ac:dyDescent="0.3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ht="15.75" thickBot="1" x14ac:dyDescent="0.3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ht="15.75" thickBot="1" x14ac:dyDescent="0.3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ht="15.75" thickBot="1" x14ac:dyDescent="0.3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 ht="15.75" thickBot="1" x14ac:dyDescent="0.3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ht="15.75" thickBot="1" x14ac:dyDescent="0.3"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ht="15.75" thickBot="1" x14ac:dyDescent="0.3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ht="15.75" thickBot="1" x14ac:dyDescent="0.3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ht="15.75" thickBot="1" x14ac:dyDescent="0.3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ht="15.75" thickBot="1" x14ac:dyDescent="0.3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ht="15.75" thickBot="1" x14ac:dyDescent="0.3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ht="15.75" thickBot="1" x14ac:dyDescent="0.3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ht="15.75" thickBot="1" x14ac:dyDescent="0.3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ht="15.75" thickBot="1" x14ac:dyDescent="0.3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ht="15.75" thickBot="1" x14ac:dyDescent="0.3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ht="15.75" thickBot="1" x14ac:dyDescent="0.3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ht="15.75" thickBot="1" x14ac:dyDescent="0.3"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ht="15.75" thickBot="1" x14ac:dyDescent="0.3"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ht="15.75" thickBot="1" x14ac:dyDescent="0.3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ht="15.75" thickBot="1" x14ac:dyDescent="0.3"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ht="15.75" thickBot="1" x14ac:dyDescent="0.3"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ht="15.75" thickBot="1" x14ac:dyDescent="0.3"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ht="15.75" thickBot="1" x14ac:dyDescent="0.3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ht="15.75" thickBot="1" x14ac:dyDescent="0.3"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ht="15.75" thickBot="1" x14ac:dyDescent="0.3"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ht="15.75" thickBot="1" x14ac:dyDescent="0.3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ht="15.75" thickBot="1" x14ac:dyDescent="0.3"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ht="15.75" thickBot="1" x14ac:dyDescent="0.3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ht="15.75" thickBot="1" x14ac:dyDescent="0.3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ht="15.75" thickBot="1" x14ac:dyDescent="0.3"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ht="15.75" thickBot="1" x14ac:dyDescent="0.3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ht="15.75" thickBot="1" x14ac:dyDescent="0.3"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ht="15.75" thickBot="1" x14ac:dyDescent="0.3"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ht="15.75" thickBot="1" x14ac:dyDescent="0.3"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ht="15.75" thickBot="1" x14ac:dyDescent="0.3"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ht="15.75" thickBot="1" x14ac:dyDescent="0.3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 ht="15.75" thickBot="1" x14ac:dyDescent="0.3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ht="15.75" thickBot="1" x14ac:dyDescent="0.3"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ht="15.75" thickBot="1" x14ac:dyDescent="0.3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ht="15.75" thickBot="1" x14ac:dyDescent="0.3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ht="15.75" thickBot="1" x14ac:dyDescent="0.3"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ht="15.75" thickBot="1" x14ac:dyDescent="0.3"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ht="15.75" thickBot="1" x14ac:dyDescent="0.3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ht="15.75" thickBot="1" x14ac:dyDescent="0.3"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ht="15.75" thickBot="1" x14ac:dyDescent="0.3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ht="15.75" thickBot="1" x14ac:dyDescent="0.3"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ht="15.75" thickBot="1" x14ac:dyDescent="0.3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ht="15.75" thickBot="1" x14ac:dyDescent="0.3"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ht="15.75" thickBot="1" x14ac:dyDescent="0.3"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ht="15.75" thickBot="1" x14ac:dyDescent="0.3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ht="15.75" thickBot="1" x14ac:dyDescent="0.3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ht="15.75" thickBot="1" x14ac:dyDescent="0.3"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ht="15.75" thickBot="1" x14ac:dyDescent="0.3"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ht="15.75" thickBot="1" x14ac:dyDescent="0.3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ht="15.75" thickBot="1" x14ac:dyDescent="0.3"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ht="15.75" thickBot="1" x14ac:dyDescent="0.3"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ht="15.75" thickBot="1" x14ac:dyDescent="0.3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ht="15.75" thickBot="1" x14ac:dyDescent="0.3"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ht="15.75" thickBot="1" x14ac:dyDescent="0.3"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ht="15.75" thickBot="1" x14ac:dyDescent="0.3"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ht="15.75" thickBot="1" x14ac:dyDescent="0.3"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ht="15.75" thickBot="1" x14ac:dyDescent="0.3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ht="15.75" thickBot="1" x14ac:dyDescent="0.3"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ht="15.75" thickBot="1" x14ac:dyDescent="0.3"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ht="15.75" thickBot="1" x14ac:dyDescent="0.3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ht="15.75" thickBot="1" x14ac:dyDescent="0.3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ht="15.75" thickBot="1" x14ac:dyDescent="0.3">
      <c r="B130" s="4"/>
      <c r="C130" s="5"/>
      <c r="D130" s="5"/>
      <c r="E130" s="5"/>
      <c r="F130" s="5"/>
      <c r="G130" s="5"/>
      <c r="H130" s="5"/>
      <c r="I130" s="5"/>
      <c r="J13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51"/>
  <sheetViews>
    <sheetView workbookViewId="0">
      <selection activeCell="J23" sqref="J23"/>
    </sheetView>
  </sheetViews>
  <sheetFormatPr defaultRowHeight="15" x14ac:dyDescent="0.25"/>
  <sheetData>
    <row r="4" spans="2:7" ht="15.75" thickBot="1" x14ac:dyDescent="0.3">
      <c r="B4" s="2" t="s">
        <v>32</v>
      </c>
      <c r="C4" s="3" t="s">
        <v>33</v>
      </c>
      <c r="D4" s="3" t="s">
        <v>34</v>
      </c>
      <c r="E4" s="3" t="s">
        <v>35</v>
      </c>
      <c r="F4" s="3" t="s">
        <v>36</v>
      </c>
      <c r="G4" s="3" t="s">
        <v>37</v>
      </c>
    </row>
    <row r="5" spans="2:7" ht="15.75" thickBot="1" x14ac:dyDescent="0.3">
      <c r="B5" s="4" t="s">
        <v>2</v>
      </c>
      <c r="C5" s="5">
        <v>28014.94</v>
      </c>
      <c r="D5" s="5">
        <v>25669.13</v>
      </c>
      <c r="E5" s="5">
        <v>23014.59</v>
      </c>
      <c r="F5" s="5">
        <v>21330.83</v>
      </c>
      <c r="G5" s="5">
        <v>19800.810000000001</v>
      </c>
    </row>
    <row r="6" spans="2:7" ht="15.75" thickBot="1" x14ac:dyDescent="0.3">
      <c r="B6" s="4" t="s">
        <v>1</v>
      </c>
      <c r="C6" s="5">
        <v>18549.189999999999</v>
      </c>
      <c r="D6" s="5">
        <v>17885.39</v>
      </c>
      <c r="E6" s="5">
        <v>16538.189999999999</v>
      </c>
      <c r="F6" s="5">
        <v>15726.93</v>
      </c>
      <c r="G6" s="5">
        <v>14442.01</v>
      </c>
    </row>
    <row r="7" spans="2:7" ht="15.75" thickBot="1" x14ac:dyDescent="0.3">
      <c r="B7" s="4" t="s">
        <v>43</v>
      </c>
      <c r="C7" s="5">
        <v>6460.88</v>
      </c>
      <c r="D7" s="5">
        <v>5927.73</v>
      </c>
      <c r="E7" s="5">
        <v>5440.6</v>
      </c>
      <c r="F7" s="5">
        <v>5170.2700000000004</v>
      </c>
      <c r="G7" s="5">
        <v>4863.66</v>
      </c>
    </row>
    <row r="8" spans="2:7" ht="15.75" thickBot="1" x14ac:dyDescent="0.3">
      <c r="B8" s="4" t="s">
        <v>44</v>
      </c>
      <c r="C8" s="5">
        <v>3382.18</v>
      </c>
      <c r="D8" s="5">
        <v>2955.6</v>
      </c>
      <c r="E8" s="5">
        <v>2735.34</v>
      </c>
      <c r="F8" s="5">
        <v>2531.09</v>
      </c>
      <c r="G8" s="5">
        <v>2412.87</v>
      </c>
    </row>
    <row r="9" spans="2:7" ht="15.75" thickBot="1" x14ac:dyDescent="0.3">
      <c r="B9" s="4" t="s">
        <v>45</v>
      </c>
      <c r="C9" s="5">
        <v>2743.72</v>
      </c>
      <c r="D9" s="5">
        <v>3173.59</v>
      </c>
      <c r="E9" s="5">
        <v>3090.52</v>
      </c>
      <c r="F9" s="5">
        <v>2894.05</v>
      </c>
      <c r="G9" s="5">
        <v>2710.39</v>
      </c>
    </row>
    <row r="10" spans="2:7" ht="15.75" thickBot="1" x14ac:dyDescent="0.3">
      <c r="B10" s="4" t="s">
        <v>46</v>
      </c>
      <c r="C10" s="5">
        <v>5864.97</v>
      </c>
      <c r="D10" s="5">
        <v>5460.01</v>
      </c>
      <c r="E10" s="5">
        <v>7272.31</v>
      </c>
      <c r="F10" s="5">
        <v>7098.71</v>
      </c>
      <c r="G10" s="5">
        <v>7158.57</v>
      </c>
    </row>
    <row r="11" spans="2:7" ht="15.75" thickBot="1" x14ac:dyDescent="0.3">
      <c r="B11" s="4" t="s">
        <v>47</v>
      </c>
      <c r="C11" s="5">
        <v>7363.92</v>
      </c>
      <c r="D11" s="5">
        <v>6730.33</v>
      </c>
      <c r="E11" s="5">
        <v>7731.64</v>
      </c>
      <c r="F11" s="5">
        <v>7655.58</v>
      </c>
      <c r="G11" s="5">
        <v>7650.79</v>
      </c>
    </row>
    <row r="12" spans="2:7" ht="15.75" thickBot="1" x14ac:dyDescent="0.3">
      <c r="B12" s="4" t="s">
        <v>48</v>
      </c>
      <c r="C12" s="5">
        <v>6530.03</v>
      </c>
      <c r="D12" s="5">
        <v>5917.94</v>
      </c>
      <c r="E12" s="5">
        <v>5530.03</v>
      </c>
      <c r="F12" s="5">
        <v>5342.43</v>
      </c>
      <c r="G12" s="5">
        <v>5003.18</v>
      </c>
    </row>
    <row r="13" spans="2:7" ht="15.75" thickBot="1" x14ac:dyDescent="0.3">
      <c r="B13" s="4" t="s">
        <v>49</v>
      </c>
      <c r="C13" s="5">
        <v>6355.05</v>
      </c>
      <c r="D13" s="5">
        <v>6101.61</v>
      </c>
      <c r="E13" s="5">
        <v>5751.21</v>
      </c>
      <c r="F13" s="5">
        <v>5340.07</v>
      </c>
      <c r="G13" s="5">
        <v>5017.05</v>
      </c>
    </row>
    <row r="14" spans="2:7" ht="15.75" thickBot="1" x14ac:dyDescent="0.3">
      <c r="B14" s="4" t="s">
        <v>3</v>
      </c>
      <c r="C14" s="5">
        <v>30632.99</v>
      </c>
      <c r="D14" s="5">
        <v>28178.65</v>
      </c>
      <c r="E14" s="5">
        <v>25123.45</v>
      </c>
      <c r="F14" s="5">
        <v>23567.7</v>
      </c>
      <c r="G14" s="5">
        <v>21818.15</v>
      </c>
    </row>
    <row r="15" spans="2:7" ht="15.75" thickBot="1" x14ac:dyDescent="0.3">
      <c r="B15" s="4" t="s">
        <v>50</v>
      </c>
      <c r="C15" s="5">
        <v>11715.1</v>
      </c>
      <c r="D15" s="5">
        <v>10503.02</v>
      </c>
      <c r="E15" s="5">
        <v>9720.77</v>
      </c>
      <c r="F15" s="5">
        <v>8820.75</v>
      </c>
      <c r="G15" s="5">
        <v>8011.78</v>
      </c>
    </row>
    <row r="16" spans="2:7" ht="15.75" thickBot="1" x14ac:dyDescent="0.3">
      <c r="B16" s="4" t="s">
        <v>51</v>
      </c>
      <c r="C16" s="5">
        <v>12603.36</v>
      </c>
      <c r="D16" s="5">
        <v>11313.72</v>
      </c>
      <c r="E16" s="5">
        <v>10050.209999999999</v>
      </c>
      <c r="F16" s="5">
        <v>9206.16</v>
      </c>
      <c r="G16" s="5">
        <v>8343.52</v>
      </c>
    </row>
    <row r="17" spans="2:7" ht="15.75" thickBot="1" x14ac:dyDescent="0.3">
      <c r="B17" s="4" t="s">
        <v>52</v>
      </c>
      <c r="C17" s="5">
        <v>9842.1</v>
      </c>
      <c r="D17" s="5">
        <v>8686.49</v>
      </c>
      <c r="E17" s="5">
        <v>8003.61</v>
      </c>
      <c r="F17" s="5">
        <v>7610.28</v>
      </c>
      <c r="G17" s="5">
        <v>7128.87</v>
      </c>
    </row>
    <row r="18" spans="2:7" ht="15.75" thickBot="1" x14ac:dyDescent="0.3">
      <c r="B18" s="4" t="s">
        <v>53</v>
      </c>
      <c r="C18" s="5">
        <v>7213.45</v>
      </c>
      <c r="D18" s="5">
        <v>6274.38</v>
      </c>
      <c r="E18" s="5">
        <v>5660.27</v>
      </c>
      <c r="F18" s="5">
        <v>5157.97</v>
      </c>
      <c r="G18" s="5">
        <v>4672.91</v>
      </c>
    </row>
    <row r="19" spans="2:7" ht="15.75" thickBot="1" x14ac:dyDescent="0.3">
      <c r="B19" s="4" t="s">
        <v>54</v>
      </c>
      <c r="C19" s="5">
        <v>7103.4</v>
      </c>
      <c r="D19" s="5">
        <v>6197.64</v>
      </c>
      <c r="E19" s="5">
        <v>5618.08</v>
      </c>
      <c r="F19" s="5">
        <v>5169.16</v>
      </c>
      <c r="G19" s="5">
        <v>4678.5</v>
      </c>
    </row>
    <row r="20" spans="2:7" ht="15.75" thickBot="1" x14ac:dyDescent="0.3">
      <c r="B20" s="4" t="s">
        <v>55</v>
      </c>
      <c r="C20" s="5">
        <v>4351.7</v>
      </c>
      <c r="D20" s="5">
        <v>3784.27</v>
      </c>
      <c r="E20" s="5">
        <v>3466.03</v>
      </c>
      <c r="F20" s="5">
        <v>3273.58</v>
      </c>
      <c r="G20" s="5">
        <v>3018.16</v>
      </c>
    </row>
    <row r="21" spans="2:7" ht="15.75" thickBot="1" x14ac:dyDescent="0.3">
      <c r="B21" s="4" t="s">
        <v>56</v>
      </c>
      <c r="C21" s="5">
        <v>5003.1899999999996</v>
      </c>
      <c r="D21" s="5">
        <v>4354.99</v>
      </c>
      <c r="E21" s="5">
        <v>4000.01</v>
      </c>
      <c r="F21" s="5">
        <v>3667.96</v>
      </c>
      <c r="G21" s="5">
        <v>3336.03</v>
      </c>
    </row>
    <row r="22" spans="2:7" ht="15.75" thickBot="1" x14ac:dyDescent="0.3">
      <c r="B22" s="4" t="s">
        <v>57</v>
      </c>
      <c r="C22" s="5">
        <v>7201.96</v>
      </c>
      <c r="D22" s="5">
        <v>6536.12</v>
      </c>
      <c r="E22" s="5">
        <v>6100.23</v>
      </c>
      <c r="F22" s="5">
        <v>5770.6</v>
      </c>
      <c r="G22" s="5">
        <v>5230.1899999999996</v>
      </c>
    </row>
    <row r="23" spans="2:7" ht="15.75" thickBot="1" x14ac:dyDescent="0.3">
      <c r="B23" s="4" t="s">
        <v>58</v>
      </c>
      <c r="C23" s="5">
        <v>11037.28</v>
      </c>
      <c r="D23" s="5">
        <v>10011.290000000001</v>
      </c>
      <c r="E23" s="5">
        <v>9300.07</v>
      </c>
      <c r="F23" s="5">
        <v>8692.1</v>
      </c>
      <c r="G23" s="5">
        <v>8006.6</v>
      </c>
    </row>
    <row r="24" spans="2:7" ht="15.75" thickBot="1" x14ac:dyDescent="0.3">
      <c r="B24" s="4" t="s">
        <v>59</v>
      </c>
      <c r="C24" s="5">
        <v>9130.2000000000007</v>
      </c>
      <c r="D24" s="5">
        <v>8025.31</v>
      </c>
      <c r="E24" s="5">
        <v>7311.52</v>
      </c>
      <c r="F24" s="5">
        <v>6776.99</v>
      </c>
      <c r="G24" s="5">
        <v>6201.9</v>
      </c>
    </row>
    <row r="25" spans="2:7" ht="15.75" thickBot="1" x14ac:dyDescent="0.3">
      <c r="B25" s="4" t="s">
        <v>60</v>
      </c>
      <c r="C25" s="5">
        <v>13410.34</v>
      </c>
      <c r="D25" s="5">
        <v>11912.61</v>
      </c>
      <c r="E25" s="5">
        <v>10905.6</v>
      </c>
      <c r="F25" s="5">
        <v>10069.48</v>
      </c>
      <c r="G25" s="5">
        <v>9051.27</v>
      </c>
    </row>
    <row r="26" spans="2:7" ht="15.75" thickBot="1" x14ac:dyDescent="0.3">
      <c r="B26" s="4" t="s">
        <v>61</v>
      </c>
      <c r="C26" s="5">
        <v>10535.51</v>
      </c>
      <c r="D26" s="5">
        <v>9455.36</v>
      </c>
      <c r="E26" s="5">
        <v>8510.1299999999992</v>
      </c>
      <c r="F26" s="5">
        <v>7824.81</v>
      </c>
      <c r="G26" s="5">
        <v>7153.13</v>
      </c>
    </row>
    <row r="27" spans="2:7" ht="15.75" thickBot="1" x14ac:dyDescent="0.3">
      <c r="B27" s="4" t="s">
        <v>62</v>
      </c>
      <c r="C27" s="5">
        <v>21503.15</v>
      </c>
      <c r="D27" s="5">
        <v>19547.439999999999</v>
      </c>
      <c r="E27" s="5">
        <v>18100.41</v>
      </c>
      <c r="F27" s="5">
        <v>16706.87</v>
      </c>
      <c r="G27" s="5">
        <v>15420.14</v>
      </c>
    </row>
    <row r="28" spans="2:7" ht="15.75" thickBot="1" x14ac:dyDescent="0.3">
      <c r="B28" s="4" t="s">
        <v>63</v>
      </c>
      <c r="C28" s="5">
        <v>22490.06</v>
      </c>
      <c r="D28" s="5">
        <v>19492.599999999999</v>
      </c>
      <c r="E28" s="5">
        <v>17502.86</v>
      </c>
      <c r="F28" s="5">
        <v>16001.82</v>
      </c>
      <c r="G28" s="5">
        <v>14500.23</v>
      </c>
    </row>
    <row r="29" spans="2:7" ht="15.75" thickBot="1" x14ac:dyDescent="0.3">
      <c r="B29" s="4" t="s">
        <v>64</v>
      </c>
      <c r="C29" s="5">
        <v>4118.83</v>
      </c>
      <c r="D29" s="5">
        <v>3703.39</v>
      </c>
      <c r="E29" s="5">
        <v>3410.09</v>
      </c>
      <c r="F29" s="5">
        <v>3148.3</v>
      </c>
      <c r="G29" s="5">
        <v>2803.54</v>
      </c>
    </row>
    <row r="30" spans="2:7" ht="15.75" thickBot="1" x14ac:dyDescent="0.3">
      <c r="B30" s="4" t="s">
        <v>65</v>
      </c>
      <c r="C30" s="5">
        <v>1390.58</v>
      </c>
      <c r="D30" s="5">
        <v>1257.67</v>
      </c>
      <c r="E30" s="5">
        <v>1161.96</v>
      </c>
      <c r="F30" s="5">
        <v>1091.7</v>
      </c>
      <c r="G30" s="5">
        <v>904.64</v>
      </c>
    </row>
    <row r="31" spans="2:7" ht="15.75" thickBot="1" x14ac:dyDescent="0.3">
      <c r="B31" s="4" t="s">
        <v>10</v>
      </c>
      <c r="C31" s="5">
        <v>19424.73</v>
      </c>
      <c r="D31" s="5">
        <v>17740.59</v>
      </c>
      <c r="E31" s="5">
        <v>15717.27</v>
      </c>
      <c r="F31" s="5">
        <v>14262.6</v>
      </c>
      <c r="G31" s="5">
        <v>12783.26</v>
      </c>
    </row>
    <row r="32" spans="2:7" ht="15.75" thickBot="1" x14ac:dyDescent="0.3">
      <c r="B32" s="4" t="s">
        <v>66</v>
      </c>
      <c r="C32" s="5">
        <v>13889.39</v>
      </c>
      <c r="D32" s="5">
        <v>12170.23</v>
      </c>
      <c r="E32" s="5">
        <v>10801.16</v>
      </c>
      <c r="F32" s="5">
        <v>10056.59</v>
      </c>
      <c r="G32" s="5">
        <v>9108.89</v>
      </c>
    </row>
    <row r="33" spans="2:7" ht="15.75" thickBot="1" x14ac:dyDescent="0.3">
      <c r="B33" s="4" t="s">
        <v>67</v>
      </c>
      <c r="C33" s="5">
        <v>3537.96</v>
      </c>
      <c r="D33" s="5">
        <v>3157.7</v>
      </c>
      <c r="E33" s="5">
        <v>2891.16</v>
      </c>
      <c r="F33" s="5">
        <v>2497.27</v>
      </c>
      <c r="G33" s="5">
        <v>2085.42</v>
      </c>
    </row>
    <row r="34" spans="2:7" ht="15.75" thickBot="1" x14ac:dyDescent="0.3">
      <c r="B34" s="4" t="s">
        <v>68</v>
      </c>
      <c r="C34" s="5">
        <v>4857.6400000000003</v>
      </c>
      <c r="D34" s="5">
        <v>4300.08</v>
      </c>
      <c r="E34" s="5">
        <v>3968.01</v>
      </c>
      <c r="F34" s="5">
        <v>3712.99</v>
      </c>
      <c r="G34" s="5">
        <v>3415.31</v>
      </c>
    </row>
    <row r="35" spans="2:7" ht="15.75" thickBot="1" x14ac:dyDescent="0.3">
      <c r="B35" s="4" t="s">
        <v>69</v>
      </c>
      <c r="C35" s="5">
        <v>479.25</v>
      </c>
      <c r="D35" s="5">
        <v>424.95</v>
      </c>
      <c r="E35" s="5">
        <v>376.73</v>
      </c>
      <c r="F35" s="5">
        <v>347.45</v>
      </c>
      <c r="G35" s="5">
        <v>304.87</v>
      </c>
    </row>
    <row r="36" spans="2:7" ht="15.75" thickBot="1" x14ac:dyDescent="0.3">
      <c r="B36" s="4" t="s">
        <v>70</v>
      </c>
      <c r="C36" s="5">
        <v>7469.85</v>
      </c>
      <c r="D36" s="5">
        <v>6257.18</v>
      </c>
      <c r="E36" s="5">
        <v>5801.2</v>
      </c>
      <c r="F36" s="5">
        <v>5492.64</v>
      </c>
      <c r="G36" s="5">
        <v>4884.13</v>
      </c>
    </row>
    <row r="37" spans="2:7" ht="15.75" thickBot="1" x14ac:dyDescent="0.3">
      <c r="B37" s="4" t="s">
        <v>71</v>
      </c>
      <c r="C37" s="5">
        <v>2523.54</v>
      </c>
      <c r="D37" s="5">
        <v>2264.23</v>
      </c>
      <c r="E37" s="5">
        <v>2095.9899999999998</v>
      </c>
      <c r="F37" s="5">
        <v>2000.94</v>
      </c>
      <c r="G37" s="5">
        <v>1776.28</v>
      </c>
    </row>
    <row r="38" spans="2:7" ht="15.75" thickBot="1" x14ac:dyDescent="0.3">
      <c r="B38" s="4" t="s">
        <v>72</v>
      </c>
      <c r="C38" s="5">
        <v>1284.9100000000001</v>
      </c>
      <c r="D38" s="5">
        <v>1248.17</v>
      </c>
      <c r="E38" s="5">
        <v>1131.6199999999999</v>
      </c>
      <c r="F38" s="5">
        <v>1065.78</v>
      </c>
      <c r="G38" s="5">
        <v>978.53</v>
      </c>
    </row>
    <row r="39" spans="2:7" ht="15.75" thickBot="1" x14ac:dyDescent="0.3">
      <c r="B39" s="4" t="s">
        <v>73</v>
      </c>
      <c r="C39" s="5">
        <v>1803.26</v>
      </c>
      <c r="D39" s="5">
        <v>1617.71</v>
      </c>
      <c r="E39" s="5">
        <v>1493.86</v>
      </c>
      <c r="F39" s="5">
        <v>1388.62</v>
      </c>
      <c r="G39" s="5">
        <v>1289.02</v>
      </c>
    </row>
    <row r="40" spans="2:7" ht="15.75" thickBot="1" x14ac:dyDescent="0.3">
      <c r="B40" s="4" t="s">
        <v>74</v>
      </c>
      <c r="C40" s="5">
        <v>2743.82</v>
      </c>
      <c r="D40" s="5">
        <v>2458.98</v>
      </c>
      <c r="E40" s="5">
        <v>2631.64</v>
      </c>
      <c r="F40" s="5">
        <v>2461.4699999999998</v>
      </c>
      <c r="G40" s="5">
        <v>2202.85</v>
      </c>
    </row>
    <row r="41" spans="2:7" ht="15.75" thickBot="1" x14ac:dyDescent="0.3">
      <c r="B41" s="2" t="s">
        <v>32</v>
      </c>
      <c r="C41" s="3" t="s">
        <v>33</v>
      </c>
      <c r="D41" s="3" t="s">
        <v>34</v>
      </c>
      <c r="E41" s="3" t="s">
        <v>35</v>
      </c>
      <c r="F41" s="3" t="s">
        <v>36</v>
      </c>
      <c r="G41" s="3" t="s">
        <v>37</v>
      </c>
    </row>
    <row r="42" spans="2:7" ht="15.75" thickBot="1" x14ac:dyDescent="0.3">
      <c r="B42" s="4" t="s">
        <v>2</v>
      </c>
      <c r="C42" s="5">
        <v>28014.94</v>
      </c>
      <c r="D42" s="5">
        <v>25669.13</v>
      </c>
      <c r="E42" s="5">
        <v>23014.59</v>
      </c>
      <c r="F42" s="5">
        <v>21330.83</v>
      </c>
      <c r="G42" s="5">
        <v>19800.810000000001</v>
      </c>
    </row>
    <row r="43" spans="2:7" ht="15.75" thickBot="1" x14ac:dyDescent="0.3">
      <c r="B43" s="4" t="s">
        <v>1</v>
      </c>
      <c r="C43" s="5">
        <v>18549.189999999999</v>
      </c>
      <c r="D43" s="5">
        <v>17885.39</v>
      </c>
      <c r="E43" s="5">
        <v>16538.189999999999</v>
      </c>
      <c r="F43" s="5">
        <v>15726.93</v>
      </c>
      <c r="G43" s="5">
        <v>14442.01</v>
      </c>
    </row>
    <row r="44" spans="2:7" ht="15.75" thickBot="1" x14ac:dyDescent="0.3">
      <c r="B44" s="4" t="s">
        <v>43</v>
      </c>
      <c r="C44" s="5">
        <v>6460.88</v>
      </c>
      <c r="D44" s="5">
        <v>5927.73</v>
      </c>
      <c r="E44" s="5">
        <v>5440.6</v>
      </c>
      <c r="F44" s="5">
        <v>5170.2700000000004</v>
      </c>
      <c r="G44" s="5">
        <v>4863.66</v>
      </c>
    </row>
    <row r="45" spans="2:7" ht="15.75" thickBot="1" x14ac:dyDescent="0.3">
      <c r="B45" s="4" t="s">
        <v>44</v>
      </c>
      <c r="C45" s="5">
        <v>3382.18</v>
      </c>
      <c r="D45" s="5">
        <v>2955.6</v>
      </c>
      <c r="E45" s="5">
        <v>2735.34</v>
      </c>
      <c r="F45" s="5">
        <v>2531.09</v>
      </c>
      <c r="G45" s="5">
        <v>2412.87</v>
      </c>
    </row>
    <row r="46" spans="2:7" ht="15.75" thickBot="1" x14ac:dyDescent="0.3">
      <c r="B46" s="4" t="s">
        <v>45</v>
      </c>
      <c r="C46" s="5">
        <v>2743.72</v>
      </c>
      <c r="D46" s="5">
        <v>3173.59</v>
      </c>
      <c r="E46" s="5">
        <v>3090.52</v>
      </c>
      <c r="F46" s="5">
        <v>2894.05</v>
      </c>
      <c r="G46" s="5">
        <v>2710.39</v>
      </c>
    </row>
    <row r="47" spans="2:7" ht="15.75" thickBot="1" x14ac:dyDescent="0.3">
      <c r="B47" s="4" t="s">
        <v>46</v>
      </c>
      <c r="C47" s="5">
        <v>5864.97</v>
      </c>
      <c r="D47" s="5">
        <v>5460.01</v>
      </c>
      <c r="E47" s="5">
        <v>7272.31</v>
      </c>
      <c r="F47" s="5">
        <v>7098.71</v>
      </c>
      <c r="G47" s="5">
        <v>7158.57</v>
      </c>
    </row>
    <row r="48" spans="2:7" ht="15.75" thickBot="1" x14ac:dyDescent="0.3">
      <c r="B48" s="4" t="s">
        <v>47</v>
      </c>
      <c r="C48" s="5">
        <v>7363.92</v>
      </c>
      <c r="D48" s="5">
        <v>6730.33</v>
      </c>
      <c r="E48" s="5">
        <v>7731.64</v>
      </c>
      <c r="F48" s="5">
        <v>7655.58</v>
      </c>
      <c r="G48" s="5">
        <v>7650.79</v>
      </c>
    </row>
    <row r="49" spans="2:7" ht="15.75" thickBot="1" x14ac:dyDescent="0.3">
      <c r="B49" s="4" t="s">
        <v>48</v>
      </c>
      <c r="C49" s="5">
        <v>6530.03</v>
      </c>
      <c r="D49" s="5">
        <v>5917.94</v>
      </c>
      <c r="E49" s="5">
        <v>5530.03</v>
      </c>
      <c r="F49" s="5">
        <v>5342.43</v>
      </c>
      <c r="G49" s="5">
        <v>5003.18</v>
      </c>
    </row>
    <row r="50" spans="2:7" ht="15.75" thickBot="1" x14ac:dyDescent="0.3">
      <c r="B50" s="4" t="s">
        <v>49</v>
      </c>
      <c r="C50" s="5">
        <v>6355.05</v>
      </c>
      <c r="D50" s="5">
        <v>6101.61</v>
      </c>
      <c r="E50" s="5">
        <v>5751.21</v>
      </c>
      <c r="F50" s="5">
        <v>5340.07</v>
      </c>
      <c r="G50" s="5">
        <v>5017.05</v>
      </c>
    </row>
    <row r="51" spans="2:7" ht="15.75" thickBot="1" x14ac:dyDescent="0.3">
      <c r="B51" s="4" t="s">
        <v>3</v>
      </c>
      <c r="C51" s="5">
        <v>30632.99</v>
      </c>
      <c r="D51" s="5">
        <v>28178.65</v>
      </c>
      <c r="E51" s="5">
        <v>25123.45</v>
      </c>
      <c r="F51" s="5">
        <v>23567.7</v>
      </c>
      <c r="G51" s="5">
        <v>21818.15</v>
      </c>
    </row>
    <row r="52" spans="2:7" ht="15.75" thickBot="1" x14ac:dyDescent="0.3">
      <c r="B52" s="4" t="s">
        <v>50</v>
      </c>
      <c r="C52" s="5">
        <v>11715.1</v>
      </c>
      <c r="D52" s="5">
        <v>10503.02</v>
      </c>
      <c r="E52" s="5">
        <v>9720.77</v>
      </c>
      <c r="F52" s="5">
        <v>8820.75</v>
      </c>
      <c r="G52" s="5">
        <v>8011.78</v>
      </c>
    </row>
    <row r="53" spans="2:7" ht="15.75" thickBot="1" x14ac:dyDescent="0.3">
      <c r="B53" s="4" t="s">
        <v>51</v>
      </c>
      <c r="C53" s="5">
        <v>12603.36</v>
      </c>
      <c r="D53" s="5">
        <v>11313.72</v>
      </c>
      <c r="E53" s="5">
        <v>10050.209999999999</v>
      </c>
      <c r="F53" s="5">
        <v>9206.16</v>
      </c>
      <c r="G53" s="5">
        <v>8343.52</v>
      </c>
    </row>
    <row r="54" spans="2:7" ht="15.75" thickBot="1" x14ac:dyDescent="0.3">
      <c r="B54" s="4" t="s">
        <v>52</v>
      </c>
      <c r="C54" s="5">
        <v>9842.1</v>
      </c>
      <c r="D54" s="5">
        <v>8686.49</v>
      </c>
      <c r="E54" s="5">
        <v>8003.61</v>
      </c>
      <c r="F54" s="5">
        <v>7610.28</v>
      </c>
      <c r="G54" s="5">
        <v>7128.87</v>
      </c>
    </row>
    <row r="55" spans="2:7" ht="15.75" thickBot="1" x14ac:dyDescent="0.3">
      <c r="B55" s="4" t="s">
        <v>53</v>
      </c>
      <c r="C55" s="5">
        <v>7213.45</v>
      </c>
      <c r="D55" s="5">
        <v>6274.38</v>
      </c>
      <c r="E55" s="5">
        <v>5660.27</v>
      </c>
      <c r="F55" s="5">
        <v>5157.97</v>
      </c>
      <c r="G55" s="5">
        <v>4672.91</v>
      </c>
    </row>
    <row r="56" spans="2:7" ht="15.75" thickBot="1" x14ac:dyDescent="0.3">
      <c r="B56" s="4" t="s">
        <v>54</v>
      </c>
      <c r="C56" s="5">
        <v>7103.4</v>
      </c>
      <c r="D56" s="5">
        <v>6197.64</v>
      </c>
      <c r="E56" s="5">
        <v>5618.08</v>
      </c>
      <c r="F56" s="5">
        <v>5169.16</v>
      </c>
      <c r="G56" s="5">
        <v>4678.5</v>
      </c>
    </row>
    <row r="57" spans="2:7" ht="15.75" thickBot="1" x14ac:dyDescent="0.3">
      <c r="B57" s="4" t="s">
        <v>55</v>
      </c>
      <c r="C57" s="5">
        <v>4351.7</v>
      </c>
      <c r="D57" s="5">
        <v>3784.27</v>
      </c>
      <c r="E57" s="5">
        <v>3466.03</v>
      </c>
      <c r="F57" s="5">
        <v>3273.58</v>
      </c>
      <c r="G57" s="5">
        <v>3018.16</v>
      </c>
    </row>
    <row r="58" spans="2:7" ht="15.75" thickBot="1" x14ac:dyDescent="0.3">
      <c r="B58" s="4" t="s">
        <v>56</v>
      </c>
      <c r="C58" s="5">
        <v>5003.1899999999996</v>
      </c>
      <c r="D58" s="5">
        <v>4354.99</v>
      </c>
      <c r="E58" s="5">
        <v>4000.01</v>
      </c>
      <c r="F58" s="5">
        <v>3667.96</v>
      </c>
      <c r="G58" s="5">
        <v>3336.03</v>
      </c>
    </row>
    <row r="59" spans="2:7" ht="15.75" thickBot="1" x14ac:dyDescent="0.3">
      <c r="B59" s="4" t="s">
        <v>57</v>
      </c>
      <c r="C59" s="5">
        <v>7201.96</v>
      </c>
      <c r="D59" s="5">
        <v>6536.12</v>
      </c>
      <c r="E59" s="5">
        <v>6100.23</v>
      </c>
      <c r="F59" s="5">
        <v>5770.6</v>
      </c>
      <c r="G59" s="5">
        <v>5230.1899999999996</v>
      </c>
    </row>
    <row r="60" spans="2:7" ht="15.75" thickBot="1" x14ac:dyDescent="0.3">
      <c r="B60" s="4" t="s">
        <v>58</v>
      </c>
      <c r="C60" s="5">
        <v>11037.28</v>
      </c>
      <c r="D60" s="5">
        <v>10011.290000000001</v>
      </c>
      <c r="E60" s="5">
        <v>9300.07</v>
      </c>
      <c r="F60" s="5">
        <v>8692.1</v>
      </c>
      <c r="G60" s="5">
        <v>8006.6</v>
      </c>
    </row>
    <row r="61" spans="2:7" ht="15.75" thickBot="1" x14ac:dyDescent="0.3">
      <c r="B61" s="4" t="s">
        <v>59</v>
      </c>
      <c r="C61" s="5">
        <v>9130.2000000000007</v>
      </c>
      <c r="D61" s="5">
        <v>8025.31</v>
      </c>
      <c r="E61" s="5">
        <v>7311.52</v>
      </c>
      <c r="F61" s="5">
        <v>6776.99</v>
      </c>
      <c r="G61" s="5">
        <v>6201.9</v>
      </c>
    </row>
    <row r="62" spans="2:7" ht="15.75" thickBot="1" x14ac:dyDescent="0.3">
      <c r="B62" s="4" t="s">
        <v>60</v>
      </c>
      <c r="C62" s="5">
        <v>13410.34</v>
      </c>
      <c r="D62" s="5">
        <v>11912.61</v>
      </c>
      <c r="E62" s="5">
        <v>10905.6</v>
      </c>
      <c r="F62" s="5">
        <v>10069.48</v>
      </c>
      <c r="G62" s="5">
        <v>9051.27</v>
      </c>
    </row>
    <row r="63" spans="2:7" ht="15.75" thickBot="1" x14ac:dyDescent="0.3">
      <c r="B63" s="4" t="s">
        <v>61</v>
      </c>
      <c r="C63" s="5">
        <v>10535.51</v>
      </c>
      <c r="D63" s="5">
        <v>9455.36</v>
      </c>
      <c r="E63" s="5">
        <v>8510.1299999999992</v>
      </c>
      <c r="F63" s="5">
        <v>7824.81</v>
      </c>
      <c r="G63" s="5">
        <v>7153.13</v>
      </c>
    </row>
    <row r="64" spans="2:7" ht="15.75" thickBot="1" x14ac:dyDescent="0.3">
      <c r="B64" s="4" t="s">
        <v>62</v>
      </c>
      <c r="C64" s="5">
        <v>21503.15</v>
      </c>
      <c r="D64" s="5">
        <v>19547.439999999999</v>
      </c>
      <c r="E64" s="5">
        <v>18100.41</v>
      </c>
      <c r="F64" s="5">
        <v>16706.87</v>
      </c>
      <c r="G64" s="5">
        <v>15420.14</v>
      </c>
    </row>
    <row r="65" spans="2:7" ht="15.75" thickBot="1" x14ac:dyDescent="0.3">
      <c r="B65" s="4" t="s">
        <v>63</v>
      </c>
      <c r="C65" s="5">
        <v>22490.06</v>
      </c>
      <c r="D65" s="5">
        <v>19492.599999999999</v>
      </c>
      <c r="E65" s="5">
        <v>17502.86</v>
      </c>
      <c r="F65" s="5">
        <v>16001.82</v>
      </c>
      <c r="G65" s="5">
        <v>14500.23</v>
      </c>
    </row>
    <row r="66" spans="2:7" ht="15.75" thickBot="1" x14ac:dyDescent="0.3">
      <c r="B66" s="4" t="s">
        <v>64</v>
      </c>
      <c r="C66" s="5">
        <v>4118.83</v>
      </c>
      <c r="D66" s="5">
        <v>3703.39</v>
      </c>
      <c r="E66" s="5">
        <v>3410.09</v>
      </c>
      <c r="F66" s="5">
        <v>3148.3</v>
      </c>
      <c r="G66" s="5">
        <v>2803.54</v>
      </c>
    </row>
    <row r="67" spans="2:7" ht="15.75" thickBot="1" x14ac:dyDescent="0.3">
      <c r="B67" s="4" t="s">
        <v>65</v>
      </c>
      <c r="C67" s="5">
        <v>1390.58</v>
      </c>
      <c r="D67" s="5">
        <v>1257.67</v>
      </c>
      <c r="E67" s="5">
        <v>1161.96</v>
      </c>
      <c r="F67" s="5">
        <v>1091.7</v>
      </c>
      <c r="G67" s="5">
        <v>904.64</v>
      </c>
    </row>
    <row r="68" spans="2:7" ht="15.75" thickBot="1" x14ac:dyDescent="0.3">
      <c r="B68" s="4" t="s">
        <v>10</v>
      </c>
      <c r="C68" s="5">
        <v>19424.73</v>
      </c>
      <c r="D68" s="5">
        <v>17740.59</v>
      </c>
      <c r="E68" s="5">
        <v>15717.27</v>
      </c>
      <c r="F68" s="5">
        <v>14262.6</v>
      </c>
      <c r="G68" s="5">
        <v>12783.26</v>
      </c>
    </row>
    <row r="69" spans="2:7" ht="15.75" thickBot="1" x14ac:dyDescent="0.3">
      <c r="B69" s="4" t="s">
        <v>66</v>
      </c>
      <c r="C69" s="5">
        <v>13889.39</v>
      </c>
      <c r="D69" s="5">
        <v>12170.23</v>
      </c>
      <c r="E69" s="5">
        <v>10801.16</v>
      </c>
      <c r="F69" s="5">
        <v>10056.59</v>
      </c>
      <c r="G69" s="5">
        <v>9108.89</v>
      </c>
    </row>
    <row r="70" spans="2:7" ht="15.75" thickBot="1" x14ac:dyDescent="0.3">
      <c r="B70" s="4" t="s">
        <v>67</v>
      </c>
      <c r="C70" s="5">
        <v>3537.96</v>
      </c>
      <c r="D70" s="5">
        <v>3157.7</v>
      </c>
      <c r="E70" s="5">
        <v>2891.16</v>
      </c>
      <c r="F70" s="5">
        <v>2497.27</v>
      </c>
      <c r="G70" s="5">
        <v>2085.42</v>
      </c>
    </row>
    <row r="71" spans="2:7" ht="15.75" thickBot="1" x14ac:dyDescent="0.3">
      <c r="B71" s="4" t="s">
        <v>68</v>
      </c>
      <c r="C71" s="5">
        <v>4857.6400000000003</v>
      </c>
      <c r="D71" s="5">
        <v>4300.08</v>
      </c>
      <c r="E71" s="5">
        <v>3968.01</v>
      </c>
      <c r="F71" s="5">
        <v>3712.99</v>
      </c>
      <c r="G71" s="5">
        <v>3415.31</v>
      </c>
    </row>
    <row r="72" spans="2:7" ht="15.75" thickBot="1" x14ac:dyDescent="0.3">
      <c r="B72" s="4" t="s">
        <v>69</v>
      </c>
      <c r="C72" s="5">
        <v>479.25</v>
      </c>
      <c r="D72" s="5">
        <v>424.95</v>
      </c>
      <c r="E72" s="5">
        <v>376.73</v>
      </c>
      <c r="F72" s="5">
        <v>347.45</v>
      </c>
      <c r="G72" s="5">
        <v>304.87</v>
      </c>
    </row>
    <row r="73" spans="2:7" ht="15.75" thickBot="1" x14ac:dyDescent="0.3">
      <c r="B73" s="4" t="s">
        <v>70</v>
      </c>
      <c r="C73" s="5">
        <v>7469.85</v>
      </c>
      <c r="D73" s="5">
        <v>6257.18</v>
      </c>
      <c r="E73" s="5">
        <v>5801.2</v>
      </c>
      <c r="F73" s="5">
        <v>5492.64</v>
      </c>
      <c r="G73" s="5">
        <v>4884.13</v>
      </c>
    </row>
    <row r="74" spans="2:7" ht="15.75" thickBot="1" x14ac:dyDescent="0.3">
      <c r="B74" s="4" t="s">
        <v>71</v>
      </c>
      <c r="C74" s="5">
        <v>2523.54</v>
      </c>
      <c r="D74" s="5">
        <v>2264.23</v>
      </c>
      <c r="E74" s="5">
        <v>2095.9899999999998</v>
      </c>
      <c r="F74" s="5">
        <v>2000.94</v>
      </c>
      <c r="G74" s="5">
        <v>1776.28</v>
      </c>
    </row>
    <row r="75" spans="2:7" ht="15.75" thickBot="1" x14ac:dyDescent="0.3">
      <c r="B75" s="4" t="s">
        <v>72</v>
      </c>
      <c r="C75" s="5">
        <v>1284.9100000000001</v>
      </c>
      <c r="D75" s="5">
        <v>1248.17</v>
      </c>
      <c r="E75" s="5">
        <v>1131.6199999999999</v>
      </c>
      <c r="F75" s="5">
        <v>1065.78</v>
      </c>
      <c r="G75" s="5">
        <v>978.53</v>
      </c>
    </row>
    <row r="76" spans="2:7" ht="15.75" thickBot="1" x14ac:dyDescent="0.3">
      <c r="B76" s="4" t="s">
        <v>73</v>
      </c>
      <c r="C76" s="5">
        <v>1803.26</v>
      </c>
      <c r="D76" s="5">
        <v>1617.71</v>
      </c>
      <c r="E76" s="5">
        <v>1493.86</v>
      </c>
      <c r="F76" s="5">
        <v>1388.62</v>
      </c>
      <c r="G76" s="5">
        <v>1289.02</v>
      </c>
    </row>
    <row r="77" spans="2:7" ht="15.75" thickBot="1" x14ac:dyDescent="0.3">
      <c r="B77" s="4" t="s">
        <v>74</v>
      </c>
      <c r="C77" s="5">
        <v>2743.82</v>
      </c>
      <c r="D77" s="5">
        <v>2458.98</v>
      </c>
      <c r="E77" s="5">
        <v>2631.64</v>
      </c>
      <c r="F77" s="5">
        <v>2461.4699999999998</v>
      </c>
      <c r="G77" s="5">
        <v>2202.85</v>
      </c>
    </row>
    <row r="78" spans="2:7" ht="15.75" thickBot="1" x14ac:dyDescent="0.3">
      <c r="B78" s="2" t="s">
        <v>32</v>
      </c>
      <c r="C78" s="3" t="s">
        <v>33</v>
      </c>
      <c r="D78" s="3" t="s">
        <v>34</v>
      </c>
      <c r="E78" s="3" t="s">
        <v>35</v>
      </c>
      <c r="F78" s="3" t="s">
        <v>36</v>
      </c>
      <c r="G78" s="3" t="s">
        <v>37</v>
      </c>
    </row>
    <row r="79" spans="2:7" ht="15.75" thickBot="1" x14ac:dyDescent="0.3">
      <c r="B79" s="4" t="s">
        <v>2</v>
      </c>
      <c r="C79" s="5">
        <v>28014.94</v>
      </c>
      <c r="D79" s="5">
        <v>25669.13</v>
      </c>
      <c r="E79" s="5">
        <v>23014.59</v>
      </c>
      <c r="F79" s="5">
        <v>21330.83</v>
      </c>
      <c r="G79" s="5">
        <v>19800.810000000001</v>
      </c>
    </row>
    <row r="80" spans="2:7" ht="15.75" thickBot="1" x14ac:dyDescent="0.3">
      <c r="B80" s="4" t="s">
        <v>1</v>
      </c>
      <c r="C80" s="5">
        <v>18549.189999999999</v>
      </c>
      <c r="D80" s="5">
        <v>17885.39</v>
      </c>
      <c r="E80" s="5">
        <v>16538.189999999999</v>
      </c>
      <c r="F80" s="5">
        <v>15726.93</v>
      </c>
      <c r="G80" s="5">
        <v>14442.01</v>
      </c>
    </row>
    <row r="81" spans="2:7" ht="15.75" thickBot="1" x14ac:dyDescent="0.3">
      <c r="B81" s="4" t="s">
        <v>43</v>
      </c>
      <c r="C81" s="5">
        <v>6460.88</v>
      </c>
      <c r="D81" s="5">
        <v>5927.73</v>
      </c>
      <c r="E81" s="5">
        <v>5440.6</v>
      </c>
      <c r="F81" s="5">
        <v>5170.2700000000004</v>
      </c>
      <c r="G81" s="5">
        <v>4863.66</v>
      </c>
    </row>
    <row r="82" spans="2:7" ht="15.75" thickBot="1" x14ac:dyDescent="0.3">
      <c r="B82" s="4" t="s">
        <v>44</v>
      </c>
      <c r="C82" s="5">
        <v>3382.18</v>
      </c>
      <c r="D82" s="5">
        <v>2955.6</v>
      </c>
      <c r="E82" s="5">
        <v>2735.34</v>
      </c>
      <c r="F82" s="5">
        <v>2531.09</v>
      </c>
      <c r="G82" s="5">
        <v>2412.87</v>
      </c>
    </row>
    <row r="83" spans="2:7" ht="15.75" thickBot="1" x14ac:dyDescent="0.3">
      <c r="B83" s="4" t="s">
        <v>45</v>
      </c>
      <c r="C83" s="5">
        <v>2743.72</v>
      </c>
      <c r="D83" s="5">
        <v>3173.59</v>
      </c>
      <c r="E83" s="5">
        <v>3090.52</v>
      </c>
      <c r="F83" s="5">
        <v>2894.05</v>
      </c>
      <c r="G83" s="5">
        <v>2710.39</v>
      </c>
    </row>
    <row r="84" spans="2:7" ht="15.75" thickBot="1" x14ac:dyDescent="0.3">
      <c r="B84" s="4" t="s">
        <v>46</v>
      </c>
      <c r="C84" s="5">
        <v>5864.97</v>
      </c>
      <c r="D84" s="5">
        <v>5460.01</v>
      </c>
      <c r="E84" s="5">
        <v>7272.31</v>
      </c>
      <c r="F84" s="5">
        <v>7098.71</v>
      </c>
      <c r="G84" s="5">
        <v>7158.57</v>
      </c>
    </row>
    <row r="85" spans="2:7" ht="15.75" thickBot="1" x14ac:dyDescent="0.3">
      <c r="B85" s="4" t="s">
        <v>47</v>
      </c>
      <c r="C85" s="5">
        <v>7363.92</v>
      </c>
      <c r="D85" s="5">
        <v>6730.33</v>
      </c>
      <c r="E85" s="5">
        <v>7731.64</v>
      </c>
      <c r="F85" s="5">
        <v>7655.58</v>
      </c>
      <c r="G85" s="5">
        <v>7650.79</v>
      </c>
    </row>
    <row r="86" spans="2:7" ht="15.75" thickBot="1" x14ac:dyDescent="0.3">
      <c r="B86" s="4" t="s">
        <v>48</v>
      </c>
      <c r="C86" s="5">
        <v>6530.03</v>
      </c>
      <c r="D86" s="5">
        <v>5917.94</v>
      </c>
      <c r="E86" s="5">
        <v>5530.03</v>
      </c>
      <c r="F86" s="5">
        <v>5342.43</v>
      </c>
      <c r="G86" s="5">
        <v>5003.18</v>
      </c>
    </row>
    <row r="87" spans="2:7" ht="15.75" thickBot="1" x14ac:dyDescent="0.3">
      <c r="B87" s="4" t="s">
        <v>49</v>
      </c>
      <c r="C87" s="5">
        <v>6355.05</v>
      </c>
      <c r="D87" s="5">
        <v>6101.61</v>
      </c>
      <c r="E87" s="5">
        <v>5751.21</v>
      </c>
      <c r="F87" s="5">
        <v>5340.07</v>
      </c>
      <c r="G87" s="5">
        <v>5017.05</v>
      </c>
    </row>
    <row r="88" spans="2:7" ht="15.75" thickBot="1" x14ac:dyDescent="0.3">
      <c r="B88" s="4" t="s">
        <v>3</v>
      </c>
      <c r="C88" s="5">
        <v>30632.99</v>
      </c>
      <c r="D88" s="5">
        <v>28178.65</v>
      </c>
      <c r="E88" s="5">
        <v>25123.45</v>
      </c>
      <c r="F88" s="5">
        <v>23567.7</v>
      </c>
      <c r="G88" s="5">
        <v>21818.15</v>
      </c>
    </row>
    <row r="89" spans="2:7" ht="15.75" thickBot="1" x14ac:dyDescent="0.3">
      <c r="B89" s="4" t="s">
        <v>50</v>
      </c>
      <c r="C89" s="5">
        <v>11715.1</v>
      </c>
      <c r="D89" s="5">
        <v>10503.02</v>
      </c>
      <c r="E89" s="5">
        <v>9720.77</v>
      </c>
      <c r="F89" s="5">
        <v>8820.75</v>
      </c>
      <c r="G89" s="5">
        <v>8011.78</v>
      </c>
    </row>
    <row r="90" spans="2:7" ht="15.75" thickBot="1" x14ac:dyDescent="0.3">
      <c r="B90" s="4" t="s">
        <v>51</v>
      </c>
      <c r="C90" s="5">
        <v>12603.36</v>
      </c>
      <c r="D90" s="5">
        <v>11313.72</v>
      </c>
      <c r="E90" s="5">
        <v>10050.209999999999</v>
      </c>
      <c r="F90" s="5">
        <v>9206.16</v>
      </c>
      <c r="G90" s="5">
        <v>8343.52</v>
      </c>
    </row>
    <row r="91" spans="2:7" ht="15.75" thickBot="1" x14ac:dyDescent="0.3">
      <c r="B91" s="4" t="s">
        <v>52</v>
      </c>
      <c r="C91" s="5">
        <v>9842.1</v>
      </c>
      <c r="D91" s="5">
        <v>8686.49</v>
      </c>
      <c r="E91" s="5">
        <v>8003.61</v>
      </c>
      <c r="F91" s="5">
        <v>7610.28</v>
      </c>
      <c r="G91" s="5">
        <v>7128.87</v>
      </c>
    </row>
    <row r="92" spans="2:7" ht="15.75" thickBot="1" x14ac:dyDescent="0.3">
      <c r="B92" s="4" t="s">
        <v>53</v>
      </c>
      <c r="C92" s="5">
        <v>7213.45</v>
      </c>
      <c r="D92" s="5">
        <v>6274.38</v>
      </c>
      <c r="E92" s="5">
        <v>5660.27</v>
      </c>
      <c r="F92" s="5">
        <v>5157.97</v>
      </c>
      <c r="G92" s="5">
        <v>4672.91</v>
      </c>
    </row>
    <row r="93" spans="2:7" ht="15.75" thickBot="1" x14ac:dyDescent="0.3">
      <c r="B93" s="4" t="s">
        <v>54</v>
      </c>
      <c r="C93" s="5">
        <v>7103.4</v>
      </c>
      <c r="D93" s="5">
        <v>6197.64</v>
      </c>
      <c r="E93" s="5">
        <v>5618.08</v>
      </c>
      <c r="F93" s="5">
        <v>5169.16</v>
      </c>
      <c r="G93" s="5">
        <v>4678.5</v>
      </c>
    </row>
    <row r="94" spans="2:7" ht="15.75" thickBot="1" x14ac:dyDescent="0.3">
      <c r="B94" s="4" t="s">
        <v>55</v>
      </c>
      <c r="C94" s="5">
        <v>4351.7</v>
      </c>
      <c r="D94" s="5">
        <v>3784.27</v>
      </c>
      <c r="E94" s="5">
        <v>3466.03</v>
      </c>
      <c r="F94" s="5">
        <v>3273.58</v>
      </c>
      <c r="G94" s="5">
        <v>3018.16</v>
      </c>
    </row>
    <row r="95" spans="2:7" ht="15.75" thickBot="1" x14ac:dyDescent="0.3">
      <c r="B95" s="4" t="s">
        <v>56</v>
      </c>
      <c r="C95" s="5">
        <v>5003.1899999999996</v>
      </c>
      <c r="D95" s="5">
        <v>4354.99</v>
      </c>
      <c r="E95" s="5">
        <v>4000.01</v>
      </c>
      <c r="F95" s="5">
        <v>3667.96</v>
      </c>
      <c r="G95" s="5">
        <v>3336.03</v>
      </c>
    </row>
    <row r="96" spans="2:7" ht="15.75" thickBot="1" x14ac:dyDescent="0.3">
      <c r="B96" s="4" t="s">
        <v>57</v>
      </c>
      <c r="C96" s="5">
        <v>7201.96</v>
      </c>
      <c r="D96" s="5">
        <v>6536.12</v>
      </c>
      <c r="E96" s="5">
        <v>6100.23</v>
      </c>
      <c r="F96" s="5">
        <v>5770.6</v>
      </c>
      <c r="G96" s="5">
        <v>5230.1899999999996</v>
      </c>
    </row>
    <row r="97" spans="2:7" ht="15.75" thickBot="1" x14ac:dyDescent="0.3">
      <c r="B97" s="4" t="s">
        <v>58</v>
      </c>
      <c r="C97" s="5">
        <v>11037.28</v>
      </c>
      <c r="D97" s="5">
        <v>10011.290000000001</v>
      </c>
      <c r="E97" s="5">
        <v>9300.07</v>
      </c>
      <c r="F97" s="5">
        <v>8692.1</v>
      </c>
      <c r="G97" s="5">
        <v>8006.6</v>
      </c>
    </row>
    <row r="98" spans="2:7" ht="15.75" thickBot="1" x14ac:dyDescent="0.3">
      <c r="B98" s="4" t="s">
        <v>59</v>
      </c>
      <c r="C98" s="5">
        <v>9130.2000000000007</v>
      </c>
      <c r="D98" s="5">
        <v>8025.31</v>
      </c>
      <c r="E98" s="5">
        <v>7311.52</v>
      </c>
      <c r="F98" s="5">
        <v>6776.99</v>
      </c>
      <c r="G98" s="5">
        <v>6201.9</v>
      </c>
    </row>
    <row r="99" spans="2:7" ht="15.75" thickBot="1" x14ac:dyDescent="0.3">
      <c r="B99" s="4" t="s">
        <v>60</v>
      </c>
      <c r="C99" s="5">
        <v>13410.34</v>
      </c>
      <c r="D99" s="5">
        <v>11912.61</v>
      </c>
      <c r="E99" s="5">
        <v>10905.6</v>
      </c>
      <c r="F99" s="5">
        <v>10069.48</v>
      </c>
      <c r="G99" s="5">
        <v>9051.27</v>
      </c>
    </row>
    <row r="100" spans="2:7" ht="15.75" thickBot="1" x14ac:dyDescent="0.3">
      <c r="B100" s="4" t="s">
        <v>61</v>
      </c>
      <c r="C100" s="5">
        <v>10535.51</v>
      </c>
      <c r="D100" s="5">
        <v>9455.36</v>
      </c>
      <c r="E100" s="5">
        <v>8510.1299999999992</v>
      </c>
      <c r="F100" s="5">
        <v>7824.81</v>
      </c>
      <c r="G100" s="5">
        <v>7153.13</v>
      </c>
    </row>
    <row r="101" spans="2:7" ht="15.75" thickBot="1" x14ac:dyDescent="0.3">
      <c r="B101" s="4" t="s">
        <v>62</v>
      </c>
      <c r="C101" s="5">
        <v>21503.15</v>
      </c>
      <c r="D101" s="5">
        <v>19547.439999999999</v>
      </c>
      <c r="E101" s="5">
        <v>18100.41</v>
      </c>
      <c r="F101" s="5">
        <v>16706.87</v>
      </c>
      <c r="G101" s="5">
        <v>15420.14</v>
      </c>
    </row>
    <row r="102" spans="2:7" ht="15.75" thickBot="1" x14ac:dyDescent="0.3">
      <c r="B102" s="4" t="s">
        <v>63</v>
      </c>
      <c r="C102" s="5">
        <v>22490.06</v>
      </c>
      <c r="D102" s="5">
        <v>19492.599999999999</v>
      </c>
      <c r="E102" s="5">
        <v>17502.86</v>
      </c>
      <c r="F102" s="5">
        <v>16001.82</v>
      </c>
      <c r="G102" s="5">
        <v>14500.23</v>
      </c>
    </row>
    <row r="103" spans="2:7" ht="15.75" thickBot="1" x14ac:dyDescent="0.3">
      <c r="B103" s="4" t="s">
        <v>64</v>
      </c>
      <c r="C103" s="5">
        <v>4118.83</v>
      </c>
      <c r="D103" s="5">
        <v>3703.39</v>
      </c>
      <c r="E103" s="5">
        <v>3410.09</v>
      </c>
      <c r="F103" s="5">
        <v>3148.3</v>
      </c>
      <c r="G103" s="5">
        <v>2803.54</v>
      </c>
    </row>
    <row r="104" spans="2:7" ht="15.75" thickBot="1" x14ac:dyDescent="0.3">
      <c r="B104" s="4" t="s">
        <v>65</v>
      </c>
      <c r="C104" s="5">
        <v>1390.58</v>
      </c>
      <c r="D104" s="5">
        <v>1257.67</v>
      </c>
      <c r="E104" s="5">
        <v>1161.96</v>
      </c>
      <c r="F104" s="5">
        <v>1091.7</v>
      </c>
      <c r="G104" s="5">
        <v>904.64</v>
      </c>
    </row>
    <row r="105" spans="2:7" ht="15.75" thickBot="1" x14ac:dyDescent="0.3">
      <c r="B105" s="4" t="s">
        <v>10</v>
      </c>
      <c r="C105" s="5">
        <v>19424.73</v>
      </c>
      <c r="D105" s="5">
        <v>17740.59</v>
      </c>
      <c r="E105" s="5">
        <v>15717.27</v>
      </c>
      <c r="F105" s="5">
        <v>14262.6</v>
      </c>
      <c r="G105" s="5">
        <v>12783.26</v>
      </c>
    </row>
    <row r="106" spans="2:7" ht="15.75" thickBot="1" x14ac:dyDescent="0.3">
      <c r="B106" s="4" t="s">
        <v>66</v>
      </c>
      <c r="C106" s="5">
        <v>13889.39</v>
      </c>
      <c r="D106" s="5">
        <v>12170.23</v>
      </c>
      <c r="E106" s="5">
        <v>10801.16</v>
      </c>
      <c r="F106" s="5">
        <v>10056.59</v>
      </c>
      <c r="G106" s="5">
        <v>9108.89</v>
      </c>
    </row>
    <row r="107" spans="2:7" ht="15.75" thickBot="1" x14ac:dyDescent="0.3">
      <c r="B107" s="4" t="s">
        <v>67</v>
      </c>
      <c r="C107" s="5">
        <v>3537.96</v>
      </c>
      <c r="D107" s="5">
        <v>3157.7</v>
      </c>
      <c r="E107" s="5">
        <v>2891.16</v>
      </c>
      <c r="F107" s="5">
        <v>2497.27</v>
      </c>
      <c r="G107" s="5">
        <v>2085.42</v>
      </c>
    </row>
    <row r="108" spans="2:7" ht="15.75" thickBot="1" x14ac:dyDescent="0.3">
      <c r="B108" s="4" t="s">
        <v>68</v>
      </c>
      <c r="C108" s="5">
        <v>4857.6400000000003</v>
      </c>
      <c r="D108" s="5">
        <v>4300.08</v>
      </c>
      <c r="E108" s="5">
        <v>3968.01</v>
      </c>
      <c r="F108" s="5">
        <v>3712.99</v>
      </c>
      <c r="G108" s="5">
        <v>3415.31</v>
      </c>
    </row>
    <row r="109" spans="2:7" ht="15.75" thickBot="1" x14ac:dyDescent="0.3">
      <c r="B109" s="4" t="s">
        <v>69</v>
      </c>
      <c r="C109" s="5">
        <v>479.25</v>
      </c>
      <c r="D109" s="5">
        <v>424.95</v>
      </c>
      <c r="E109" s="5">
        <v>376.73</v>
      </c>
      <c r="F109" s="5">
        <v>347.45</v>
      </c>
      <c r="G109" s="5">
        <v>304.87</v>
      </c>
    </row>
    <row r="110" spans="2:7" ht="15.75" thickBot="1" x14ac:dyDescent="0.3">
      <c r="B110" s="4" t="s">
        <v>70</v>
      </c>
      <c r="C110" s="5">
        <v>7469.85</v>
      </c>
      <c r="D110" s="5">
        <v>6257.18</v>
      </c>
      <c r="E110" s="5">
        <v>5801.2</v>
      </c>
      <c r="F110" s="5">
        <v>5492.64</v>
      </c>
      <c r="G110" s="5">
        <v>4884.13</v>
      </c>
    </row>
    <row r="111" spans="2:7" ht="15.75" thickBot="1" x14ac:dyDescent="0.3">
      <c r="B111" s="4" t="s">
        <v>71</v>
      </c>
      <c r="C111" s="5">
        <v>2523.54</v>
      </c>
      <c r="D111" s="5">
        <v>2264.23</v>
      </c>
      <c r="E111" s="5">
        <v>2095.9899999999998</v>
      </c>
      <c r="F111" s="5">
        <v>2000.94</v>
      </c>
      <c r="G111" s="5">
        <v>1776.28</v>
      </c>
    </row>
    <row r="112" spans="2:7" ht="15.75" thickBot="1" x14ac:dyDescent="0.3">
      <c r="B112" s="4" t="s">
        <v>72</v>
      </c>
      <c r="C112" s="5">
        <v>1284.9100000000001</v>
      </c>
      <c r="D112" s="5">
        <v>1248.17</v>
      </c>
      <c r="E112" s="5">
        <v>1131.6199999999999</v>
      </c>
      <c r="F112" s="5">
        <v>1065.78</v>
      </c>
      <c r="G112" s="5">
        <v>978.53</v>
      </c>
    </row>
    <row r="113" spans="2:7" ht="15.75" thickBot="1" x14ac:dyDescent="0.3">
      <c r="B113" s="4" t="s">
        <v>73</v>
      </c>
      <c r="C113" s="5">
        <v>1803.26</v>
      </c>
      <c r="D113" s="5">
        <v>1617.71</v>
      </c>
      <c r="E113" s="5">
        <v>1493.86</v>
      </c>
      <c r="F113" s="5">
        <v>1388.62</v>
      </c>
      <c r="G113" s="5">
        <v>1289.02</v>
      </c>
    </row>
    <row r="114" spans="2:7" ht="15.75" thickBot="1" x14ac:dyDescent="0.3">
      <c r="B114" s="4" t="s">
        <v>74</v>
      </c>
      <c r="C114" s="5">
        <v>2743.82</v>
      </c>
      <c r="D114" s="5">
        <v>2458.98</v>
      </c>
      <c r="E114" s="5">
        <v>2631.64</v>
      </c>
      <c r="F114" s="5">
        <v>2461.4699999999998</v>
      </c>
      <c r="G114" s="5">
        <v>2202.85</v>
      </c>
    </row>
    <row r="115" spans="2:7" ht="15.75" thickBot="1" x14ac:dyDescent="0.3">
      <c r="B115" s="2" t="s">
        <v>32</v>
      </c>
      <c r="C115" s="3" t="s">
        <v>33</v>
      </c>
      <c r="D115" s="3" t="s">
        <v>34</v>
      </c>
      <c r="E115" s="3" t="s">
        <v>35</v>
      </c>
      <c r="F115" s="3" t="s">
        <v>36</v>
      </c>
      <c r="G115" s="3" t="s">
        <v>37</v>
      </c>
    </row>
    <row r="116" spans="2:7" ht="15.75" thickBot="1" x14ac:dyDescent="0.3">
      <c r="B116" s="4" t="s">
        <v>2</v>
      </c>
      <c r="C116" s="5">
        <v>28014.94</v>
      </c>
      <c r="D116" s="5">
        <v>25669.13</v>
      </c>
      <c r="E116" s="5">
        <v>23014.59</v>
      </c>
      <c r="F116" s="5">
        <v>21330.83</v>
      </c>
      <c r="G116" s="5">
        <v>19800.810000000001</v>
      </c>
    </row>
    <row r="117" spans="2:7" ht="15.75" thickBot="1" x14ac:dyDescent="0.3">
      <c r="B117" s="4" t="s">
        <v>1</v>
      </c>
      <c r="C117" s="5">
        <v>18549.189999999999</v>
      </c>
      <c r="D117" s="5">
        <v>17885.39</v>
      </c>
      <c r="E117" s="5">
        <v>16538.189999999999</v>
      </c>
      <c r="F117" s="5">
        <v>15726.93</v>
      </c>
      <c r="G117" s="5">
        <v>14442.01</v>
      </c>
    </row>
    <row r="118" spans="2:7" ht="15.75" thickBot="1" x14ac:dyDescent="0.3">
      <c r="B118" s="4" t="s">
        <v>43</v>
      </c>
      <c r="C118" s="5">
        <v>6460.88</v>
      </c>
      <c r="D118" s="5">
        <v>5927.73</v>
      </c>
      <c r="E118" s="5">
        <v>5440.6</v>
      </c>
      <c r="F118" s="5">
        <v>5170.2700000000004</v>
      </c>
      <c r="G118" s="5">
        <v>4863.66</v>
      </c>
    </row>
    <row r="119" spans="2:7" ht="15.75" thickBot="1" x14ac:dyDescent="0.3">
      <c r="B119" s="4" t="s">
        <v>44</v>
      </c>
      <c r="C119" s="5">
        <v>3382.18</v>
      </c>
      <c r="D119" s="5">
        <v>2955.6</v>
      </c>
      <c r="E119" s="5">
        <v>2735.34</v>
      </c>
      <c r="F119" s="5">
        <v>2531.09</v>
      </c>
      <c r="G119" s="5">
        <v>2412.87</v>
      </c>
    </row>
    <row r="120" spans="2:7" ht="15.75" thickBot="1" x14ac:dyDescent="0.3">
      <c r="B120" s="4" t="s">
        <v>45</v>
      </c>
      <c r="C120" s="5">
        <v>2743.72</v>
      </c>
      <c r="D120" s="5">
        <v>3173.59</v>
      </c>
      <c r="E120" s="5">
        <v>3090.52</v>
      </c>
      <c r="F120" s="5">
        <v>2894.05</v>
      </c>
      <c r="G120" s="5">
        <v>2710.39</v>
      </c>
    </row>
    <row r="121" spans="2:7" ht="15.75" thickBot="1" x14ac:dyDescent="0.3">
      <c r="B121" s="4" t="s">
        <v>46</v>
      </c>
      <c r="C121" s="5">
        <v>5864.97</v>
      </c>
      <c r="D121" s="5">
        <v>5460.01</v>
      </c>
      <c r="E121" s="5">
        <v>7272.31</v>
      </c>
      <c r="F121" s="5">
        <v>7098.71</v>
      </c>
      <c r="G121" s="5">
        <v>7158.57</v>
      </c>
    </row>
    <row r="122" spans="2:7" ht="15.75" thickBot="1" x14ac:dyDescent="0.3">
      <c r="B122" s="4" t="s">
        <v>47</v>
      </c>
      <c r="C122" s="5">
        <v>7363.92</v>
      </c>
      <c r="D122" s="5">
        <v>6730.33</v>
      </c>
      <c r="E122" s="5">
        <v>7731.64</v>
      </c>
      <c r="F122" s="5">
        <v>7655.58</v>
      </c>
      <c r="G122" s="5">
        <v>7650.79</v>
      </c>
    </row>
    <row r="123" spans="2:7" ht="15.75" thickBot="1" x14ac:dyDescent="0.3">
      <c r="B123" s="4" t="s">
        <v>48</v>
      </c>
      <c r="C123" s="5">
        <v>6530.03</v>
      </c>
      <c r="D123" s="5">
        <v>5917.94</v>
      </c>
      <c r="E123" s="5">
        <v>5530.03</v>
      </c>
      <c r="F123" s="5">
        <v>5342.43</v>
      </c>
      <c r="G123" s="5">
        <v>5003.18</v>
      </c>
    </row>
    <row r="124" spans="2:7" ht="15.75" thickBot="1" x14ac:dyDescent="0.3">
      <c r="B124" s="4" t="s">
        <v>49</v>
      </c>
      <c r="C124" s="5">
        <v>6355.05</v>
      </c>
      <c r="D124" s="5">
        <v>6101.61</v>
      </c>
      <c r="E124" s="5">
        <v>5751.21</v>
      </c>
      <c r="F124" s="5">
        <v>5340.07</v>
      </c>
      <c r="G124" s="5">
        <v>5017.05</v>
      </c>
    </row>
    <row r="125" spans="2:7" ht="15.75" thickBot="1" x14ac:dyDescent="0.3">
      <c r="B125" s="4" t="s">
        <v>3</v>
      </c>
      <c r="C125" s="5">
        <v>30632.99</v>
      </c>
      <c r="D125" s="5">
        <v>28178.65</v>
      </c>
      <c r="E125" s="5">
        <v>25123.45</v>
      </c>
      <c r="F125" s="5">
        <v>23567.7</v>
      </c>
      <c r="G125" s="5">
        <v>21818.15</v>
      </c>
    </row>
    <row r="126" spans="2:7" ht="15.75" thickBot="1" x14ac:dyDescent="0.3">
      <c r="B126" s="4" t="s">
        <v>50</v>
      </c>
      <c r="C126" s="5">
        <v>11715.1</v>
      </c>
      <c r="D126" s="5">
        <v>10503.02</v>
      </c>
      <c r="E126" s="5">
        <v>9720.77</v>
      </c>
      <c r="F126" s="5">
        <v>8820.75</v>
      </c>
      <c r="G126" s="5">
        <v>8011.78</v>
      </c>
    </row>
    <row r="127" spans="2:7" ht="15.75" thickBot="1" x14ac:dyDescent="0.3">
      <c r="B127" s="4" t="s">
        <v>51</v>
      </c>
      <c r="C127" s="5">
        <v>12603.36</v>
      </c>
      <c r="D127" s="5">
        <v>11313.72</v>
      </c>
      <c r="E127" s="5">
        <v>10050.209999999999</v>
      </c>
      <c r="F127" s="5">
        <v>9206.16</v>
      </c>
      <c r="G127" s="5">
        <v>8343.52</v>
      </c>
    </row>
    <row r="128" spans="2:7" ht="15.75" thickBot="1" x14ac:dyDescent="0.3">
      <c r="B128" s="4" t="s">
        <v>52</v>
      </c>
      <c r="C128" s="5">
        <v>9842.1</v>
      </c>
      <c r="D128" s="5">
        <v>8686.49</v>
      </c>
      <c r="E128" s="5">
        <v>8003.61</v>
      </c>
      <c r="F128" s="5">
        <v>7610.28</v>
      </c>
      <c r="G128" s="5">
        <v>7128.87</v>
      </c>
    </row>
    <row r="129" spans="2:7" ht="15.75" thickBot="1" x14ac:dyDescent="0.3">
      <c r="B129" s="4" t="s">
        <v>53</v>
      </c>
      <c r="C129" s="5">
        <v>7213.45</v>
      </c>
      <c r="D129" s="5">
        <v>6274.38</v>
      </c>
      <c r="E129" s="5">
        <v>5660.27</v>
      </c>
      <c r="F129" s="5">
        <v>5157.97</v>
      </c>
      <c r="G129" s="5">
        <v>4672.91</v>
      </c>
    </row>
    <row r="130" spans="2:7" ht="15.75" thickBot="1" x14ac:dyDescent="0.3">
      <c r="B130" s="4" t="s">
        <v>54</v>
      </c>
      <c r="C130" s="5">
        <v>7103.4</v>
      </c>
      <c r="D130" s="5">
        <v>6197.64</v>
      </c>
      <c r="E130" s="5">
        <v>5618.08</v>
      </c>
      <c r="F130" s="5">
        <v>5169.16</v>
      </c>
      <c r="G130" s="5">
        <v>4678.5</v>
      </c>
    </row>
    <row r="131" spans="2:7" ht="15.75" thickBot="1" x14ac:dyDescent="0.3">
      <c r="B131" s="4" t="s">
        <v>55</v>
      </c>
      <c r="C131" s="5">
        <v>4351.7</v>
      </c>
      <c r="D131" s="5">
        <v>3784.27</v>
      </c>
      <c r="E131" s="5">
        <v>3466.03</v>
      </c>
      <c r="F131" s="5">
        <v>3273.58</v>
      </c>
      <c r="G131" s="5">
        <v>3018.16</v>
      </c>
    </row>
    <row r="132" spans="2:7" ht="15.75" thickBot="1" x14ac:dyDescent="0.3">
      <c r="B132" s="4" t="s">
        <v>56</v>
      </c>
      <c r="C132" s="5">
        <v>5003.1899999999996</v>
      </c>
      <c r="D132" s="5">
        <v>4354.99</v>
      </c>
      <c r="E132" s="5">
        <v>4000.01</v>
      </c>
      <c r="F132" s="5">
        <v>3667.96</v>
      </c>
      <c r="G132" s="5">
        <v>3336.03</v>
      </c>
    </row>
    <row r="133" spans="2:7" ht="15.75" thickBot="1" x14ac:dyDescent="0.3">
      <c r="B133" s="4" t="s">
        <v>57</v>
      </c>
      <c r="C133" s="5">
        <v>7201.96</v>
      </c>
      <c r="D133" s="5">
        <v>6536.12</v>
      </c>
      <c r="E133" s="5">
        <v>6100.23</v>
      </c>
      <c r="F133" s="5">
        <v>5770.6</v>
      </c>
      <c r="G133" s="5">
        <v>5230.1899999999996</v>
      </c>
    </row>
    <row r="134" spans="2:7" ht="15.75" thickBot="1" x14ac:dyDescent="0.3">
      <c r="B134" s="4" t="s">
        <v>58</v>
      </c>
      <c r="C134" s="5">
        <v>11037.28</v>
      </c>
      <c r="D134" s="5">
        <v>10011.290000000001</v>
      </c>
      <c r="E134" s="5">
        <v>9300.07</v>
      </c>
      <c r="F134" s="5">
        <v>8692.1</v>
      </c>
      <c r="G134" s="5">
        <v>8006.6</v>
      </c>
    </row>
    <row r="135" spans="2:7" ht="15.75" thickBot="1" x14ac:dyDescent="0.3">
      <c r="B135" s="4" t="s">
        <v>59</v>
      </c>
      <c r="C135" s="5">
        <v>9130.2000000000007</v>
      </c>
      <c r="D135" s="5">
        <v>8025.31</v>
      </c>
      <c r="E135" s="5">
        <v>7311.52</v>
      </c>
      <c r="F135" s="5">
        <v>6776.99</v>
      </c>
      <c r="G135" s="5">
        <v>6201.9</v>
      </c>
    </row>
    <row r="136" spans="2:7" ht="15.75" thickBot="1" x14ac:dyDescent="0.3">
      <c r="B136" s="4" t="s">
        <v>60</v>
      </c>
      <c r="C136" s="5">
        <v>13410.34</v>
      </c>
      <c r="D136" s="5">
        <v>11912.61</v>
      </c>
      <c r="E136" s="5">
        <v>10905.6</v>
      </c>
      <c r="F136" s="5">
        <v>10069.48</v>
      </c>
      <c r="G136" s="5">
        <v>9051.27</v>
      </c>
    </row>
    <row r="137" spans="2:7" ht="15.75" thickBot="1" x14ac:dyDescent="0.3">
      <c r="B137" s="4" t="s">
        <v>61</v>
      </c>
      <c r="C137" s="5">
        <v>10535.51</v>
      </c>
      <c r="D137" s="5">
        <v>9455.36</v>
      </c>
      <c r="E137" s="5">
        <v>8510.1299999999992</v>
      </c>
      <c r="F137" s="5">
        <v>7824.81</v>
      </c>
      <c r="G137" s="5">
        <v>7153.13</v>
      </c>
    </row>
    <row r="138" spans="2:7" ht="15.75" thickBot="1" x14ac:dyDescent="0.3">
      <c r="B138" s="4" t="s">
        <v>62</v>
      </c>
      <c r="C138" s="5">
        <v>21503.15</v>
      </c>
      <c r="D138" s="5">
        <v>19547.439999999999</v>
      </c>
      <c r="E138" s="5">
        <v>18100.41</v>
      </c>
      <c r="F138" s="5">
        <v>16706.87</v>
      </c>
      <c r="G138" s="5">
        <v>15420.14</v>
      </c>
    </row>
    <row r="139" spans="2:7" ht="15.75" thickBot="1" x14ac:dyDescent="0.3">
      <c r="B139" s="4" t="s">
        <v>63</v>
      </c>
      <c r="C139" s="5">
        <v>22490.06</v>
      </c>
      <c r="D139" s="5">
        <v>19492.599999999999</v>
      </c>
      <c r="E139" s="5">
        <v>17502.86</v>
      </c>
      <c r="F139" s="5">
        <v>16001.82</v>
      </c>
      <c r="G139" s="5">
        <v>14500.23</v>
      </c>
    </row>
    <row r="140" spans="2:7" ht="15.75" thickBot="1" x14ac:dyDescent="0.3">
      <c r="B140" s="4" t="s">
        <v>64</v>
      </c>
      <c r="C140" s="5">
        <v>4118.83</v>
      </c>
      <c r="D140" s="5">
        <v>3703.39</v>
      </c>
      <c r="E140" s="5">
        <v>3410.09</v>
      </c>
      <c r="F140" s="5">
        <v>3148.3</v>
      </c>
      <c r="G140" s="5">
        <v>2803.54</v>
      </c>
    </row>
    <row r="141" spans="2:7" ht="15.75" thickBot="1" x14ac:dyDescent="0.3">
      <c r="B141" s="4" t="s">
        <v>65</v>
      </c>
      <c r="C141" s="5">
        <v>1390.58</v>
      </c>
      <c r="D141" s="5">
        <v>1257.67</v>
      </c>
      <c r="E141" s="5">
        <v>1161.96</v>
      </c>
      <c r="F141" s="5">
        <v>1091.7</v>
      </c>
      <c r="G141" s="5">
        <v>904.64</v>
      </c>
    </row>
    <row r="142" spans="2:7" ht="15.75" thickBot="1" x14ac:dyDescent="0.3">
      <c r="B142" s="4" t="s">
        <v>10</v>
      </c>
      <c r="C142" s="5">
        <v>19424.73</v>
      </c>
      <c r="D142" s="5">
        <v>17740.59</v>
      </c>
      <c r="E142" s="5">
        <v>15717.27</v>
      </c>
      <c r="F142" s="5">
        <v>14262.6</v>
      </c>
      <c r="G142" s="5">
        <v>12783.26</v>
      </c>
    </row>
    <row r="143" spans="2:7" ht="15.75" thickBot="1" x14ac:dyDescent="0.3">
      <c r="B143" s="4" t="s">
        <v>66</v>
      </c>
      <c r="C143" s="5">
        <v>13889.39</v>
      </c>
      <c r="D143" s="5">
        <v>12170.23</v>
      </c>
      <c r="E143" s="5">
        <v>10801.16</v>
      </c>
      <c r="F143" s="5">
        <v>10056.59</v>
      </c>
      <c r="G143" s="5">
        <v>9108.89</v>
      </c>
    </row>
    <row r="144" spans="2:7" ht="15.75" thickBot="1" x14ac:dyDescent="0.3">
      <c r="B144" s="4" t="s">
        <v>67</v>
      </c>
      <c r="C144" s="5">
        <v>3537.96</v>
      </c>
      <c r="D144" s="5">
        <v>3157.7</v>
      </c>
      <c r="E144" s="5">
        <v>2891.16</v>
      </c>
      <c r="F144" s="5">
        <v>2497.27</v>
      </c>
      <c r="G144" s="5">
        <v>2085.42</v>
      </c>
    </row>
    <row r="145" spans="2:7" ht="15.75" thickBot="1" x14ac:dyDescent="0.3">
      <c r="B145" s="4" t="s">
        <v>68</v>
      </c>
      <c r="C145" s="5">
        <v>4857.6400000000003</v>
      </c>
      <c r="D145" s="5">
        <v>4300.08</v>
      </c>
      <c r="E145" s="5">
        <v>3968.01</v>
      </c>
      <c r="F145" s="5">
        <v>3712.99</v>
      </c>
      <c r="G145" s="5">
        <v>3415.31</v>
      </c>
    </row>
    <row r="146" spans="2:7" ht="15.75" thickBot="1" x14ac:dyDescent="0.3">
      <c r="B146" s="4" t="s">
        <v>69</v>
      </c>
      <c r="C146" s="5">
        <v>479.25</v>
      </c>
      <c r="D146" s="5">
        <v>424.95</v>
      </c>
      <c r="E146" s="5">
        <v>376.73</v>
      </c>
      <c r="F146" s="5">
        <v>347.45</v>
      </c>
      <c r="G146" s="5">
        <v>304.87</v>
      </c>
    </row>
    <row r="147" spans="2:7" ht="15.75" thickBot="1" x14ac:dyDescent="0.3">
      <c r="B147" s="4" t="s">
        <v>70</v>
      </c>
      <c r="C147" s="5">
        <v>7469.85</v>
      </c>
      <c r="D147" s="5">
        <v>6257.18</v>
      </c>
      <c r="E147" s="5">
        <v>5801.2</v>
      </c>
      <c r="F147" s="5">
        <v>5492.64</v>
      </c>
      <c r="G147" s="5">
        <v>4884.13</v>
      </c>
    </row>
    <row r="148" spans="2:7" ht="15.75" thickBot="1" x14ac:dyDescent="0.3">
      <c r="B148" s="4" t="s">
        <v>71</v>
      </c>
      <c r="C148" s="5">
        <v>2523.54</v>
      </c>
      <c r="D148" s="5">
        <v>2264.23</v>
      </c>
      <c r="E148" s="5">
        <v>2095.9899999999998</v>
      </c>
      <c r="F148" s="5">
        <v>2000.94</v>
      </c>
      <c r="G148" s="5">
        <v>1776.28</v>
      </c>
    </row>
    <row r="149" spans="2:7" ht="15.75" thickBot="1" x14ac:dyDescent="0.3">
      <c r="B149" s="4" t="s">
        <v>72</v>
      </c>
      <c r="C149" s="5">
        <v>1284.9100000000001</v>
      </c>
      <c r="D149" s="5">
        <v>1248.17</v>
      </c>
      <c r="E149" s="5">
        <v>1131.6199999999999</v>
      </c>
      <c r="F149" s="5">
        <v>1065.78</v>
      </c>
      <c r="G149" s="5">
        <v>978.53</v>
      </c>
    </row>
    <row r="150" spans="2:7" ht="15.75" thickBot="1" x14ac:dyDescent="0.3">
      <c r="B150" s="4" t="s">
        <v>73</v>
      </c>
      <c r="C150" s="5">
        <v>1803.26</v>
      </c>
      <c r="D150" s="5">
        <v>1617.71</v>
      </c>
      <c r="E150" s="5">
        <v>1493.86</v>
      </c>
      <c r="F150" s="5">
        <v>1388.62</v>
      </c>
      <c r="G150" s="5">
        <v>1289.02</v>
      </c>
    </row>
    <row r="151" spans="2:7" ht="15.75" thickBot="1" x14ac:dyDescent="0.3">
      <c r="B151" s="4" t="s">
        <v>74</v>
      </c>
      <c r="C151" s="5">
        <v>2743.82</v>
      </c>
      <c r="D151" s="5">
        <v>2458.98</v>
      </c>
      <c r="E151" s="5">
        <v>2631.64</v>
      </c>
      <c r="F151" s="5">
        <v>2461.4699999999998</v>
      </c>
      <c r="G151" s="5">
        <v>2202.85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F27" sqref="F27"/>
    </sheetView>
  </sheetViews>
  <sheetFormatPr defaultColWidth="10.28515625" defaultRowHeight="14.25" x14ac:dyDescent="0.25"/>
  <cols>
    <col min="1" max="16384" width="10.28515625" style="44"/>
  </cols>
  <sheetData>
    <row r="1" spans="1:2" x14ac:dyDescent="0.25">
      <c r="B1" s="44" t="s">
        <v>146</v>
      </c>
    </row>
    <row r="2" spans="1:2" x14ac:dyDescent="0.25">
      <c r="A2" s="45" t="s">
        <v>2</v>
      </c>
      <c r="B2" s="46">
        <v>16370</v>
      </c>
    </row>
    <row r="3" spans="1:2" x14ac:dyDescent="0.25">
      <c r="A3" s="45" t="s">
        <v>1</v>
      </c>
      <c r="B3" s="46">
        <v>11606</v>
      </c>
    </row>
    <row r="4" spans="1:2" x14ac:dyDescent="0.25">
      <c r="A4" s="45" t="s">
        <v>19</v>
      </c>
      <c r="B4" s="46">
        <v>187045</v>
      </c>
    </row>
    <row r="5" spans="1:2" x14ac:dyDescent="0.25">
      <c r="A5" s="45" t="s">
        <v>28</v>
      </c>
      <c r="B5" s="46">
        <v>156381</v>
      </c>
    </row>
    <row r="6" spans="1:2" x14ac:dyDescent="0.25">
      <c r="A6" s="45" t="s">
        <v>7</v>
      </c>
      <c r="B6" s="46">
        <v>1145156</v>
      </c>
    </row>
    <row r="7" spans="1:2" x14ac:dyDescent="0.25">
      <c r="A7" s="45" t="s">
        <v>14</v>
      </c>
      <c r="B7" s="46">
        <v>145260</v>
      </c>
    </row>
    <row r="8" spans="1:2" x14ac:dyDescent="0.25">
      <c r="A8" s="45" t="s">
        <v>12</v>
      </c>
      <c r="B8" s="46">
        <v>190541</v>
      </c>
    </row>
    <row r="9" spans="1:2" x14ac:dyDescent="0.25">
      <c r="A9" s="45" t="s">
        <v>22</v>
      </c>
      <c r="B9" s="46">
        <v>450076</v>
      </c>
    </row>
    <row r="10" spans="1:2" x14ac:dyDescent="0.25">
      <c r="A10" s="45" t="s">
        <v>3</v>
      </c>
      <c r="B10" s="46">
        <v>6306</v>
      </c>
    </row>
    <row r="11" spans="1:2" x14ac:dyDescent="0.25">
      <c r="A11" s="45" t="s">
        <v>4</v>
      </c>
      <c r="B11" s="46">
        <v>100952</v>
      </c>
    </row>
    <row r="12" spans="1:2" x14ac:dyDescent="0.25">
      <c r="A12" s="45" t="s">
        <v>5</v>
      </c>
      <c r="B12" s="46">
        <v>102045</v>
      </c>
    </row>
    <row r="13" spans="1:2" x14ac:dyDescent="0.25">
      <c r="A13" s="45" t="s">
        <v>25</v>
      </c>
      <c r="B13" s="46">
        <v>140397</v>
      </c>
    </row>
    <row r="14" spans="1:2" x14ac:dyDescent="0.25">
      <c r="A14" s="45" t="s">
        <v>6</v>
      </c>
      <c r="B14" s="46">
        <v>121894</v>
      </c>
    </row>
    <row r="15" spans="1:2" x14ac:dyDescent="0.25">
      <c r="A15" s="45" t="s">
        <v>23</v>
      </c>
      <c r="B15" s="46">
        <v>167302</v>
      </c>
    </row>
    <row r="16" spans="1:2" x14ac:dyDescent="0.25">
      <c r="A16" s="45" t="s">
        <v>9</v>
      </c>
      <c r="B16" s="46">
        <v>153422</v>
      </c>
    </row>
    <row r="17" spans="1:2" x14ac:dyDescent="0.25">
      <c r="A17" s="45" t="s">
        <v>20</v>
      </c>
      <c r="B17" s="46">
        <v>165600</v>
      </c>
    </row>
    <row r="18" spans="1:2" x14ac:dyDescent="0.25">
      <c r="A18" s="45" t="s">
        <v>11</v>
      </c>
      <c r="B18" s="46">
        <v>186163</v>
      </c>
    </row>
    <row r="19" spans="1:2" x14ac:dyDescent="0.25">
      <c r="A19" s="45" t="s">
        <v>16</v>
      </c>
      <c r="B19" s="46">
        <v>212418</v>
      </c>
    </row>
    <row r="20" spans="1:2" x14ac:dyDescent="0.25">
      <c r="A20" s="45" t="s">
        <v>8</v>
      </c>
      <c r="B20" s="46">
        <v>177084</v>
      </c>
    </row>
    <row r="21" spans="1:2" x14ac:dyDescent="0.25">
      <c r="A21" s="45" t="s">
        <v>26</v>
      </c>
      <c r="B21" s="46">
        <v>236811</v>
      </c>
    </row>
    <row r="22" spans="1:2" x14ac:dyDescent="0.25">
      <c r="A22" s="45" t="s">
        <v>17</v>
      </c>
      <c r="B22" s="46">
        <v>33979</v>
      </c>
    </row>
    <row r="23" spans="1:2" x14ac:dyDescent="0.25">
      <c r="A23" s="45" t="s">
        <v>10</v>
      </c>
      <c r="B23" s="46">
        <v>82539</v>
      </c>
    </row>
    <row r="24" spans="1:2" x14ac:dyDescent="0.25">
      <c r="A24" s="45" t="s">
        <v>24</v>
      </c>
      <c r="B24" s="46">
        <v>484310</v>
      </c>
    </row>
    <row r="25" spans="1:2" x14ac:dyDescent="0.25">
      <c r="A25" s="45" t="s">
        <v>29</v>
      </c>
      <c r="B25" s="46">
        <v>176252</v>
      </c>
    </row>
    <row r="26" spans="1:2" x14ac:dyDescent="0.25">
      <c r="A26" s="45" t="s">
        <v>30</v>
      </c>
      <c r="B26" s="46">
        <v>383978</v>
      </c>
    </row>
    <row r="27" spans="1:2" x14ac:dyDescent="0.25">
      <c r="A27" s="45" t="s">
        <v>27</v>
      </c>
      <c r="B27" s="46">
        <v>1204501</v>
      </c>
    </row>
    <row r="28" spans="1:2" x14ac:dyDescent="0.25">
      <c r="A28" s="45" t="s">
        <v>13</v>
      </c>
      <c r="B28" s="46">
        <v>205900</v>
      </c>
    </row>
    <row r="29" spans="1:2" x14ac:dyDescent="0.25">
      <c r="A29" s="45" t="s">
        <v>31</v>
      </c>
      <c r="B29" s="46">
        <v>404955</v>
      </c>
    </row>
    <row r="30" spans="1:2" x14ac:dyDescent="0.25">
      <c r="A30" s="45" t="s">
        <v>18</v>
      </c>
      <c r="B30" s="46">
        <v>715587</v>
      </c>
    </row>
    <row r="31" spans="1:2" x14ac:dyDescent="0.25">
      <c r="A31" s="45" t="s">
        <v>15</v>
      </c>
      <c r="B31" s="46">
        <v>51853</v>
      </c>
    </row>
    <row r="32" spans="1:2" x14ac:dyDescent="0.25">
      <c r="A32" s="45" t="s">
        <v>21</v>
      </c>
      <c r="B32" s="46">
        <v>1633280</v>
      </c>
    </row>
    <row r="33" spans="2:2" x14ac:dyDescent="0.25">
      <c r="B33" s="44">
        <f>SUM(B2:B32)</f>
        <v>9449963</v>
      </c>
    </row>
  </sheetData>
  <pageMargins left="0.75" right="0.75" top="1" bottom="1" header="0.5" footer="0.5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0"/>
  <sheetViews>
    <sheetView workbookViewId="0">
      <selection activeCell="J22" sqref="J22"/>
    </sheetView>
  </sheetViews>
  <sheetFormatPr defaultRowHeight="15" x14ac:dyDescent="0.25"/>
  <sheetData>
    <row r="5" spans="2:12" ht="15.75" thickBot="1" x14ac:dyDescent="0.3">
      <c r="B5" s="2" t="s">
        <v>124</v>
      </c>
      <c r="C5" s="3" t="s">
        <v>33</v>
      </c>
      <c r="D5" s="3" t="s">
        <v>34</v>
      </c>
      <c r="E5" s="3" t="s">
        <v>35</v>
      </c>
      <c r="F5" s="3" t="s">
        <v>36</v>
      </c>
      <c r="G5" s="3" t="s">
        <v>37</v>
      </c>
      <c r="H5" s="3" t="s">
        <v>38</v>
      </c>
      <c r="I5" s="3" t="s">
        <v>39</v>
      </c>
      <c r="J5" s="3" t="s">
        <v>40</v>
      </c>
      <c r="K5" s="3" t="s">
        <v>41</v>
      </c>
      <c r="L5" s="3" t="s">
        <v>42</v>
      </c>
    </row>
    <row r="6" spans="2:12" ht="15.75" thickBot="1" x14ac:dyDescent="0.3">
      <c r="B6" s="15" t="s">
        <v>140</v>
      </c>
      <c r="C6" s="22">
        <v>139008</v>
      </c>
      <c r="D6" s="22">
        <v>138271</v>
      </c>
      <c r="E6" s="22">
        <v>137462</v>
      </c>
      <c r="F6" s="22">
        <v>136782</v>
      </c>
      <c r="G6" s="22">
        <v>136072</v>
      </c>
      <c r="H6" s="22">
        <v>135404</v>
      </c>
      <c r="I6" s="22">
        <v>134735</v>
      </c>
      <c r="J6" s="22">
        <v>134091</v>
      </c>
      <c r="K6" s="22">
        <v>133450</v>
      </c>
      <c r="L6" s="22">
        <v>132802</v>
      </c>
    </row>
    <row r="7" spans="2:12" ht="15.75" thickBot="1" x14ac:dyDescent="0.3">
      <c r="B7" s="15" t="s">
        <v>141</v>
      </c>
      <c r="C7" s="22">
        <v>71137</v>
      </c>
      <c r="D7" s="22">
        <v>70815</v>
      </c>
      <c r="E7" s="22">
        <v>70414</v>
      </c>
      <c r="F7" s="22">
        <v>70079</v>
      </c>
      <c r="G7" s="22">
        <v>69728</v>
      </c>
      <c r="H7" s="22">
        <v>69395</v>
      </c>
      <c r="I7" s="22">
        <v>69068</v>
      </c>
      <c r="J7" s="22">
        <v>68748</v>
      </c>
      <c r="K7" s="22">
        <v>68647</v>
      </c>
      <c r="L7" s="22">
        <v>68357</v>
      </c>
    </row>
    <row r="8" spans="2:12" ht="15.75" thickBot="1" x14ac:dyDescent="0.3">
      <c r="B8" s="15" t="s">
        <v>142</v>
      </c>
      <c r="C8" s="22">
        <v>67871</v>
      </c>
      <c r="D8" s="22">
        <v>67456</v>
      </c>
      <c r="E8" s="22">
        <v>67048</v>
      </c>
      <c r="F8" s="22">
        <v>66703</v>
      </c>
      <c r="G8" s="22">
        <v>66344</v>
      </c>
      <c r="H8" s="22">
        <v>66009</v>
      </c>
      <c r="I8" s="22">
        <v>65667</v>
      </c>
      <c r="J8" s="22">
        <v>65343</v>
      </c>
      <c r="K8" s="22">
        <v>64803</v>
      </c>
      <c r="L8" s="22">
        <v>64445</v>
      </c>
    </row>
    <row r="9" spans="2:12" ht="15.75" thickBot="1" x14ac:dyDescent="0.3">
      <c r="B9" s="15" t="s">
        <v>143</v>
      </c>
      <c r="C9" s="22">
        <v>81347</v>
      </c>
      <c r="D9" s="22">
        <v>79298</v>
      </c>
      <c r="E9" s="22">
        <v>77116</v>
      </c>
      <c r="F9" s="22">
        <v>74916</v>
      </c>
      <c r="G9" s="22">
        <v>73111</v>
      </c>
      <c r="H9" s="22">
        <v>71182</v>
      </c>
      <c r="I9" s="22">
        <v>69079</v>
      </c>
      <c r="J9" s="22">
        <v>66978</v>
      </c>
      <c r="K9" s="22">
        <v>64512</v>
      </c>
      <c r="L9" s="22">
        <v>62403</v>
      </c>
    </row>
    <row r="10" spans="2:12" ht="15.75" thickBot="1" x14ac:dyDescent="0.3">
      <c r="B10" s="15" t="s">
        <v>144</v>
      </c>
      <c r="C10" s="15">
        <v>57661</v>
      </c>
      <c r="D10" s="22">
        <v>58973</v>
      </c>
      <c r="E10" s="22">
        <v>60346</v>
      </c>
      <c r="F10" s="22">
        <v>61866</v>
      </c>
      <c r="G10" s="22">
        <v>62961</v>
      </c>
      <c r="H10" s="22">
        <v>64222</v>
      </c>
      <c r="I10" s="22">
        <v>65656</v>
      </c>
      <c r="J10" s="22">
        <v>67113</v>
      </c>
      <c r="K10" s="22">
        <v>68938</v>
      </c>
      <c r="L10" s="22">
        <v>70399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5"/>
  <sheetViews>
    <sheetView workbookViewId="0">
      <selection activeCell="F27" sqref="F27"/>
    </sheetView>
  </sheetViews>
  <sheetFormatPr defaultRowHeight="15" x14ac:dyDescent="0.25"/>
  <sheetData>
    <row r="3" spans="2:18" ht="15.75" thickBot="1" x14ac:dyDescent="0.3"/>
    <row r="4" spans="2:18" x14ac:dyDescent="0.25">
      <c r="B4" s="29" t="s">
        <v>75</v>
      </c>
      <c r="C4" s="32" t="s">
        <v>76</v>
      </c>
      <c r="D4" s="33"/>
      <c r="E4" s="34"/>
      <c r="F4" s="35" t="s">
        <v>77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6" t="s">
        <v>78</v>
      </c>
    </row>
    <row r="5" spans="2:18" x14ac:dyDescent="0.25">
      <c r="B5" s="30"/>
      <c r="C5" s="36" t="s">
        <v>79</v>
      </c>
      <c r="D5" s="27" t="s">
        <v>80</v>
      </c>
      <c r="E5" s="27" t="s">
        <v>81</v>
      </c>
      <c r="F5" s="41" t="s">
        <v>82</v>
      </c>
      <c r="G5" s="42"/>
      <c r="H5" s="42"/>
      <c r="I5" s="43"/>
      <c r="J5" s="41" t="s">
        <v>83</v>
      </c>
      <c r="K5" s="42"/>
      <c r="L5" s="42"/>
      <c r="M5" s="43"/>
      <c r="N5" s="41" t="s">
        <v>84</v>
      </c>
      <c r="O5" s="42"/>
      <c r="P5" s="42"/>
      <c r="Q5" s="43"/>
      <c r="R5" s="26" t="s">
        <v>85</v>
      </c>
    </row>
    <row r="6" spans="2:18" x14ac:dyDescent="0.25">
      <c r="B6" s="30"/>
      <c r="C6" s="37"/>
      <c r="D6" s="39"/>
      <c r="E6" s="39"/>
      <c r="F6" s="27" t="s">
        <v>79</v>
      </c>
      <c r="G6" s="27" t="s">
        <v>86</v>
      </c>
      <c r="H6" s="27" t="s">
        <v>87</v>
      </c>
      <c r="I6" s="7" t="s">
        <v>88</v>
      </c>
      <c r="J6" s="27" t="s">
        <v>89</v>
      </c>
      <c r="K6" s="27" t="s">
        <v>86</v>
      </c>
      <c r="L6" s="27" t="s">
        <v>87</v>
      </c>
      <c r="M6" s="7" t="s">
        <v>88</v>
      </c>
      <c r="N6" s="27" t="s">
        <v>89</v>
      </c>
      <c r="O6" s="27" t="s">
        <v>86</v>
      </c>
      <c r="P6" s="27" t="s">
        <v>87</v>
      </c>
      <c r="Q6" s="7" t="s">
        <v>88</v>
      </c>
      <c r="R6" s="26"/>
    </row>
    <row r="7" spans="2:18" ht="24" x14ac:dyDescent="0.25">
      <c r="B7" s="31"/>
      <c r="C7" s="38"/>
      <c r="D7" s="28"/>
      <c r="E7" s="28"/>
      <c r="F7" s="28"/>
      <c r="G7" s="28"/>
      <c r="H7" s="28"/>
      <c r="I7" s="8" t="s">
        <v>90</v>
      </c>
      <c r="J7" s="28"/>
      <c r="K7" s="28"/>
      <c r="L7" s="28"/>
      <c r="M7" s="8" t="s">
        <v>90</v>
      </c>
      <c r="N7" s="28"/>
      <c r="O7" s="28"/>
      <c r="P7" s="28"/>
      <c r="Q7" s="8" t="s">
        <v>90</v>
      </c>
      <c r="R7" s="9" t="s">
        <v>91</v>
      </c>
    </row>
    <row r="8" spans="2:18" x14ac:dyDescent="0.25">
      <c r="B8" s="10" t="s">
        <v>92</v>
      </c>
      <c r="C8" s="11">
        <v>417722698</v>
      </c>
      <c r="D8" s="11">
        <v>401934196</v>
      </c>
      <c r="E8" s="11">
        <v>15788502</v>
      </c>
      <c r="F8" s="11">
        <v>1332810869</v>
      </c>
      <c r="G8" s="11">
        <v>682329104</v>
      </c>
      <c r="H8" s="11">
        <v>650481765</v>
      </c>
      <c r="I8" s="11">
        <v>104.9</v>
      </c>
      <c r="J8" s="11">
        <v>1239981250</v>
      </c>
      <c r="K8" s="11">
        <v>627410399</v>
      </c>
      <c r="L8" s="11">
        <v>612570851</v>
      </c>
      <c r="M8" s="11">
        <v>102.42</v>
      </c>
      <c r="N8" s="11">
        <v>92829619</v>
      </c>
      <c r="O8" s="11">
        <v>54918705</v>
      </c>
      <c r="P8" s="11">
        <v>37910914</v>
      </c>
      <c r="Q8" s="11">
        <v>144.86000000000001</v>
      </c>
      <c r="R8" s="11">
        <v>3.09</v>
      </c>
    </row>
    <row r="9" spans="2:18" x14ac:dyDescent="0.25">
      <c r="B9" s="12" t="s">
        <v>93</v>
      </c>
      <c r="C9" s="11">
        <v>7355291</v>
      </c>
      <c r="D9" s="11">
        <v>6680552</v>
      </c>
      <c r="E9" s="11">
        <v>674739</v>
      </c>
      <c r="F9" s="11">
        <v>19612368</v>
      </c>
      <c r="G9" s="11">
        <v>10126430</v>
      </c>
      <c r="H9" s="11">
        <v>9485938</v>
      </c>
      <c r="I9" s="11">
        <v>106.75</v>
      </c>
      <c r="J9" s="11">
        <v>16389723</v>
      </c>
      <c r="K9" s="11">
        <v>8173161</v>
      </c>
      <c r="L9" s="11">
        <v>8216562</v>
      </c>
      <c r="M9" s="11">
        <v>99.47</v>
      </c>
      <c r="N9" s="11">
        <v>3222645</v>
      </c>
      <c r="O9" s="11">
        <v>1953269</v>
      </c>
      <c r="P9" s="11">
        <v>1269376</v>
      </c>
      <c r="Q9" s="11">
        <v>153.88</v>
      </c>
      <c r="R9" s="11">
        <v>2.4500000000000002</v>
      </c>
    </row>
    <row r="10" spans="2:18" x14ac:dyDescent="0.25">
      <c r="B10" s="12" t="s">
        <v>94</v>
      </c>
      <c r="C10" s="11">
        <v>3963604</v>
      </c>
      <c r="D10" s="11">
        <v>3661992</v>
      </c>
      <c r="E10" s="11">
        <v>301612</v>
      </c>
      <c r="F10" s="11">
        <v>12938693</v>
      </c>
      <c r="G10" s="11">
        <v>6907091</v>
      </c>
      <c r="H10" s="11">
        <v>6031602</v>
      </c>
      <c r="I10" s="11">
        <v>114.52</v>
      </c>
      <c r="J10" s="11">
        <v>10262186</v>
      </c>
      <c r="K10" s="11">
        <v>5129604</v>
      </c>
      <c r="L10" s="11">
        <v>5132582</v>
      </c>
      <c r="M10" s="11">
        <v>99.94</v>
      </c>
      <c r="N10" s="11">
        <v>2676507</v>
      </c>
      <c r="O10" s="11">
        <v>1777487</v>
      </c>
      <c r="P10" s="11">
        <v>899020</v>
      </c>
      <c r="Q10" s="11">
        <v>197.71</v>
      </c>
      <c r="R10" s="11">
        <v>2.8</v>
      </c>
    </row>
    <row r="11" spans="2:18" x14ac:dyDescent="0.25">
      <c r="B11" s="12" t="s">
        <v>95</v>
      </c>
      <c r="C11" s="11">
        <v>20813492</v>
      </c>
      <c r="D11" s="11">
        <v>20395116</v>
      </c>
      <c r="E11" s="11">
        <v>418376</v>
      </c>
      <c r="F11" s="11">
        <v>71854210</v>
      </c>
      <c r="G11" s="11">
        <v>36430286</v>
      </c>
      <c r="H11" s="11">
        <v>35423924</v>
      </c>
      <c r="I11" s="11">
        <v>102.84</v>
      </c>
      <c r="J11" s="11">
        <v>68538709</v>
      </c>
      <c r="K11" s="11">
        <v>34552649</v>
      </c>
      <c r="L11" s="11">
        <v>33986060</v>
      </c>
      <c r="M11" s="11">
        <v>101.67</v>
      </c>
      <c r="N11" s="11">
        <v>3315501</v>
      </c>
      <c r="O11" s="11">
        <v>1877637</v>
      </c>
      <c r="P11" s="11">
        <v>1437864</v>
      </c>
      <c r="Q11" s="11">
        <v>130.59</v>
      </c>
      <c r="R11" s="11">
        <v>3.36</v>
      </c>
    </row>
    <row r="12" spans="2:18" x14ac:dyDescent="0.25">
      <c r="B12" s="12" t="s">
        <v>96</v>
      </c>
      <c r="C12" s="11">
        <v>10654162</v>
      </c>
      <c r="D12" s="11">
        <v>10330207</v>
      </c>
      <c r="E12" s="11">
        <v>323955</v>
      </c>
      <c r="F12" s="11">
        <v>35712101</v>
      </c>
      <c r="G12" s="11">
        <v>18338760</v>
      </c>
      <c r="H12" s="11">
        <v>17373341</v>
      </c>
      <c r="I12" s="11">
        <v>105.56</v>
      </c>
      <c r="J12" s="11">
        <v>33484131</v>
      </c>
      <c r="K12" s="11">
        <v>16988087</v>
      </c>
      <c r="L12" s="11">
        <v>16496044</v>
      </c>
      <c r="M12" s="11">
        <v>102.98</v>
      </c>
      <c r="N12" s="11">
        <v>2227970</v>
      </c>
      <c r="O12" s="11">
        <v>1350673</v>
      </c>
      <c r="P12" s="11">
        <v>877297</v>
      </c>
      <c r="Q12" s="11">
        <v>153.96</v>
      </c>
      <c r="R12" s="11">
        <v>3.24</v>
      </c>
    </row>
    <row r="13" spans="2:18" x14ac:dyDescent="0.25">
      <c r="B13" s="12" t="s">
        <v>97</v>
      </c>
      <c r="C13" s="11">
        <v>8470472</v>
      </c>
      <c r="D13" s="11">
        <v>8205498</v>
      </c>
      <c r="E13" s="11">
        <v>264974</v>
      </c>
      <c r="F13" s="11">
        <v>24706291</v>
      </c>
      <c r="G13" s="11">
        <v>12838243</v>
      </c>
      <c r="H13" s="11">
        <v>11868048</v>
      </c>
      <c r="I13" s="11">
        <v>108.17</v>
      </c>
      <c r="J13" s="11">
        <v>23071690</v>
      </c>
      <c r="K13" s="11">
        <v>11725291</v>
      </c>
      <c r="L13" s="11">
        <v>11346399</v>
      </c>
      <c r="M13" s="11">
        <v>103.34</v>
      </c>
      <c r="N13" s="11">
        <v>1634601</v>
      </c>
      <c r="O13" s="11">
        <v>1112952</v>
      </c>
      <c r="P13" s="11">
        <v>521649</v>
      </c>
      <c r="Q13" s="11">
        <v>213.35</v>
      </c>
      <c r="R13" s="11">
        <v>2.81</v>
      </c>
    </row>
    <row r="14" spans="2:18" x14ac:dyDescent="0.25">
      <c r="B14" s="12" t="s">
        <v>98</v>
      </c>
      <c r="C14" s="11">
        <v>15334912</v>
      </c>
      <c r="D14" s="11">
        <v>14994046</v>
      </c>
      <c r="E14" s="11">
        <v>340866</v>
      </c>
      <c r="F14" s="11">
        <v>43746323</v>
      </c>
      <c r="G14" s="11">
        <v>22147745</v>
      </c>
      <c r="H14" s="11">
        <v>21598578</v>
      </c>
      <c r="I14" s="11">
        <v>102.54</v>
      </c>
      <c r="J14" s="11">
        <v>41755874</v>
      </c>
      <c r="K14" s="11">
        <v>20956756</v>
      </c>
      <c r="L14" s="11">
        <v>20799118</v>
      </c>
      <c r="M14" s="11">
        <v>100.76</v>
      </c>
      <c r="N14" s="11">
        <v>1990449</v>
      </c>
      <c r="O14" s="11">
        <v>1190989</v>
      </c>
      <c r="P14" s="11">
        <v>799460</v>
      </c>
      <c r="Q14" s="11">
        <v>148.97</v>
      </c>
      <c r="R14" s="11">
        <v>2.78</v>
      </c>
    </row>
    <row r="15" spans="2:18" x14ac:dyDescent="0.25">
      <c r="B15" s="12" t="s">
        <v>99</v>
      </c>
      <c r="C15" s="11">
        <v>9162183</v>
      </c>
      <c r="D15" s="11">
        <v>8998492</v>
      </c>
      <c r="E15" s="11">
        <v>163691</v>
      </c>
      <c r="F15" s="11">
        <v>27452815</v>
      </c>
      <c r="G15" s="11">
        <v>13907218</v>
      </c>
      <c r="H15" s="11">
        <v>13545597</v>
      </c>
      <c r="I15" s="11">
        <v>102.67</v>
      </c>
      <c r="J15" s="11">
        <v>26457769</v>
      </c>
      <c r="K15" s="11">
        <v>13358390</v>
      </c>
      <c r="L15" s="11">
        <v>13099379</v>
      </c>
      <c r="M15" s="11">
        <v>101.98</v>
      </c>
      <c r="N15" s="11">
        <v>995046</v>
      </c>
      <c r="O15" s="11">
        <v>548828</v>
      </c>
      <c r="P15" s="11">
        <v>446218</v>
      </c>
      <c r="Q15" s="11">
        <v>123</v>
      </c>
      <c r="R15" s="11">
        <v>2.94</v>
      </c>
    </row>
    <row r="16" spans="2:18" x14ac:dyDescent="0.25">
      <c r="B16" s="12" t="s">
        <v>100</v>
      </c>
      <c r="C16" s="11">
        <v>13192935</v>
      </c>
      <c r="D16" s="11">
        <v>13000088</v>
      </c>
      <c r="E16" s="11">
        <v>192847</v>
      </c>
      <c r="F16" s="11">
        <v>38313991</v>
      </c>
      <c r="G16" s="11">
        <v>19426106</v>
      </c>
      <c r="H16" s="11">
        <v>18887885</v>
      </c>
      <c r="I16" s="11">
        <v>102.85</v>
      </c>
      <c r="J16" s="11">
        <v>36884039</v>
      </c>
      <c r="K16" s="11">
        <v>18603181</v>
      </c>
      <c r="L16" s="11">
        <v>18280858</v>
      </c>
      <c r="M16" s="11">
        <v>101.76</v>
      </c>
      <c r="N16" s="11">
        <v>1429952</v>
      </c>
      <c r="O16" s="11">
        <v>822925</v>
      </c>
      <c r="P16" s="11">
        <v>607027</v>
      </c>
      <c r="Q16" s="11">
        <v>135.57</v>
      </c>
      <c r="R16" s="11">
        <v>2.84</v>
      </c>
    </row>
    <row r="17" spans="2:18" x14ac:dyDescent="0.25">
      <c r="B17" s="12" t="s">
        <v>101</v>
      </c>
      <c r="C17" s="11">
        <v>8893483</v>
      </c>
      <c r="D17" s="11">
        <v>8253257</v>
      </c>
      <c r="E17" s="11">
        <v>640226</v>
      </c>
      <c r="F17" s="11">
        <v>23019196</v>
      </c>
      <c r="G17" s="11">
        <v>11854916</v>
      </c>
      <c r="H17" s="11">
        <v>11164280</v>
      </c>
      <c r="I17" s="11">
        <v>106.19</v>
      </c>
      <c r="J17" s="11">
        <v>20593430</v>
      </c>
      <c r="K17" s="11">
        <v>10318168</v>
      </c>
      <c r="L17" s="11">
        <v>10275262</v>
      </c>
      <c r="M17" s="11">
        <v>100.42</v>
      </c>
      <c r="N17" s="11">
        <v>2425766</v>
      </c>
      <c r="O17" s="11">
        <v>1536748</v>
      </c>
      <c r="P17" s="11">
        <v>889018</v>
      </c>
      <c r="Q17" s="11">
        <v>172.86</v>
      </c>
      <c r="R17" s="11">
        <v>2.5</v>
      </c>
    </row>
    <row r="18" spans="2:18" x14ac:dyDescent="0.25">
      <c r="B18" s="12" t="s">
        <v>102</v>
      </c>
      <c r="C18" s="11">
        <v>25635291</v>
      </c>
      <c r="D18" s="11">
        <v>24381782</v>
      </c>
      <c r="E18" s="11">
        <v>1253509</v>
      </c>
      <c r="F18" s="11">
        <v>78660941</v>
      </c>
      <c r="G18" s="11">
        <v>39626707</v>
      </c>
      <c r="H18" s="11">
        <v>39034234</v>
      </c>
      <c r="I18" s="11">
        <v>101.52</v>
      </c>
      <c r="J18" s="11">
        <v>71685839</v>
      </c>
      <c r="K18" s="11">
        <v>35542124</v>
      </c>
      <c r="L18" s="11">
        <v>36143715</v>
      </c>
      <c r="M18" s="11">
        <v>98.34</v>
      </c>
      <c r="N18" s="11">
        <v>6975102</v>
      </c>
      <c r="O18" s="11">
        <v>4084583</v>
      </c>
      <c r="P18" s="11">
        <v>2890519</v>
      </c>
      <c r="Q18" s="11">
        <v>141.31</v>
      </c>
      <c r="R18" s="11">
        <v>2.94</v>
      </c>
    </row>
    <row r="19" spans="2:18" x14ac:dyDescent="0.25">
      <c r="B19" s="12" t="s">
        <v>103</v>
      </c>
      <c r="C19" s="11">
        <v>20060115</v>
      </c>
      <c r="D19" s="11">
        <v>18854021</v>
      </c>
      <c r="E19" s="11">
        <v>1206094</v>
      </c>
      <c r="F19" s="11">
        <v>54426891</v>
      </c>
      <c r="G19" s="11">
        <v>27965641</v>
      </c>
      <c r="H19" s="11">
        <v>26461250</v>
      </c>
      <c r="I19" s="11">
        <v>105.69</v>
      </c>
      <c r="J19" s="11">
        <v>49425543</v>
      </c>
      <c r="K19" s="11">
        <v>25037320</v>
      </c>
      <c r="L19" s="11">
        <v>24388223</v>
      </c>
      <c r="M19" s="11">
        <v>102.66</v>
      </c>
      <c r="N19" s="11">
        <v>5001348</v>
      </c>
      <c r="O19" s="11">
        <v>2928321</v>
      </c>
      <c r="P19" s="11">
        <v>2073027</v>
      </c>
      <c r="Q19" s="11">
        <v>141.26</v>
      </c>
      <c r="R19" s="11">
        <v>2.62</v>
      </c>
    </row>
    <row r="20" spans="2:18" x14ac:dyDescent="0.25">
      <c r="B20" s="12" t="s">
        <v>104</v>
      </c>
      <c r="C20" s="11">
        <v>19322432</v>
      </c>
      <c r="D20" s="11">
        <v>18861956</v>
      </c>
      <c r="E20" s="11">
        <v>460476</v>
      </c>
      <c r="F20" s="11">
        <v>59500468</v>
      </c>
      <c r="G20" s="11">
        <v>30245513</v>
      </c>
      <c r="H20" s="11">
        <v>29254955</v>
      </c>
      <c r="I20" s="11">
        <v>103.39</v>
      </c>
      <c r="J20" s="11">
        <v>56493891</v>
      </c>
      <c r="K20" s="11">
        <v>28462853</v>
      </c>
      <c r="L20" s="11">
        <v>28031038</v>
      </c>
      <c r="M20" s="11">
        <v>101.54</v>
      </c>
      <c r="N20" s="11">
        <v>3006577</v>
      </c>
      <c r="O20" s="11">
        <v>1782660</v>
      </c>
      <c r="P20" s="11">
        <v>1223917</v>
      </c>
      <c r="Q20" s="11">
        <v>145.65</v>
      </c>
      <c r="R20" s="11">
        <v>3</v>
      </c>
    </row>
    <row r="21" spans="2:18" x14ac:dyDescent="0.25">
      <c r="B21" s="12" t="s">
        <v>105</v>
      </c>
      <c r="C21" s="11">
        <v>11971873</v>
      </c>
      <c r="D21" s="11">
        <v>11206317</v>
      </c>
      <c r="E21" s="11">
        <v>765556</v>
      </c>
      <c r="F21" s="11">
        <v>36894217</v>
      </c>
      <c r="G21" s="11">
        <v>18981054</v>
      </c>
      <c r="H21" s="11">
        <v>17913163</v>
      </c>
      <c r="I21" s="11">
        <v>105.96</v>
      </c>
      <c r="J21" s="11">
        <v>33397663</v>
      </c>
      <c r="K21" s="11">
        <v>16901083</v>
      </c>
      <c r="L21" s="11">
        <v>16496580</v>
      </c>
      <c r="M21" s="11">
        <v>102.45</v>
      </c>
      <c r="N21" s="11">
        <v>3496554</v>
      </c>
      <c r="O21" s="11">
        <v>2079971</v>
      </c>
      <c r="P21" s="11">
        <v>1416583</v>
      </c>
      <c r="Q21" s="11">
        <v>146.83000000000001</v>
      </c>
      <c r="R21" s="11">
        <v>2.98</v>
      </c>
    </row>
    <row r="22" spans="2:18" x14ac:dyDescent="0.25">
      <c r="B22" s="12" t="s">
        <v>106</v>
      </c>
      <c r="C22" s="11">
        <v>11847841</v>
      </c>
      <c r="D22" s="11">
        <v>11542527</v>
      </c>
      <c r="E22" s="11">
        <v>305314</v>
      </c>
      <c r="F22" s="11">
        <v>44567797</v>
      </c>
      <c r="G22" s="11">
        <v>23003521</v>
      </c>
      <c r="H22" s="11">
        <v>21564276</v>
      </c>
      <c r="I22" s="11">
        <v>106.67</v>
      </c>
      <c r="J22" s="11">
        <v>42181417</v>
      </c>
      <c r="K22" s="11">
        <v>21600070</v>
      </c>
      <c r="L22" s="11">
        <v>20581347</v>
      </c>
      <c r="M22" s="11">
        <v>104.95</v>
      </c>
      <c r="N22" s="11">
        <v>2386380</v>
      </c>
      <c r="O22" s="11">
        <v>1403451</v>
      </c>
      <c r="P22" s="11">
        <v>982929</v>
      </c>
      <c r="Q22" s="11">
        <v>142.78</v>
      </c>
      <c r="R22" s="11">
        <v>3.65</v>
      </c>
    </row>
    <row r="23" spans="2:18" x14ac:dyDescent="0.25">
      <c r="B23" s="12" t="s">
        <v>107</v>
      </c>
      <c r="C23" s="11">
        <v>30794664</v>
      </c>
      <c r="D23" s="11">
        <v>30105454</v>
      </c>
      <c r="E23" s="11">
        <v>689210</v>
      </c>
      <c r="F23" s="11">
        <v>95792719</v>
      </c>
      <c r="G23" s="11">
        <v>48446944</v>
      </c>
      <c r="H23" s="11">
        <v>47345775</v>
      </c>
      <c r="I23" s="11">
        <v>102.33</v>
      </c>
      <c r="J23" s="11">
        <v>89855501</v>
      </c>
      <c r="K23" s="11">
        <v>45023357</v>
      </c>
      <c r="L23" s="11">
        <v>44832144</v>
      </c>
      <c r="M23" s="11">
        <v>100.43</v>
      </c>
      <c r="N23" s="11">
        <v>5937218</v>
      </c>
      <c r="O23" s="11">
        <v>3423587</v>
      </c>
      <c r="P23" s="11">
        <v>2513631</v>
      </c>
      <c r="Q23" s="11">
        <v>136.19999999999999</v>
      </c>
      <c r="R23" s="11">
        <v>2.98</v>
      </c>
    </row>
    <row r="24" spans="2:18" x14ac:dyDescent="0.25">
      <c r="B24" s="12" t="s">
        <v>108</v>
      </c>
      <c r="C24" s="11">
        <v>26404973</v>
      </c>
      <c r="D24" s="11">
        <v>25928729</v>
      </c>
      <c r="E24" s="11">
        <v>476244</v>
      </c>
      <c r="F24" s="11">
        <v>94029939</v>
      </c>
      <c r="G24" s="11">
        <v>47493063</v>
      </c>
      <c r="H24" s="11">
        <v>46536876</v>
      </c>
      <c r="I24" s="11">
        <v>102.05</v>
      </c>
      <c r="J24" s="11">
        <v>90028072</v>
      </c>
      <c r="K24" s="11">
        <v>45262137</v>
      </c>
      <c r="L24" s="11">
        <v>44765935</v>
      </c>
      <c r="M24" s="11">
        <v>101.11</v>
      </c>
      <c r="N24" s="11">
        <v>4001867</v>
      </c>
      <c r="O24" s="11">
        <v>2230926</v>
      </c>
      <c r="P24" s="11">
        <v>1770941</v>
      </c>
      <c r="Q24" s="11">
        <v>125.97</v>
      </c>
      <c r="R24" s="11">
        <v>3.47</v>
      </c>
    </row>
    <row r="25" spans="2:18" x14ac:dyDescent="0.25">
      <c r="B25" s="12" t="s">
        <v>109</v>
      </c>
      <c r="C25" s="11">
        <v>17253385</v>
      </c>
      <c r="D25" s="11">
        <v>16695121</v>
      </c>
      <c r="E25" s="11">
        <v>558264</v>
      </c>
      <c r="F25" s="11">
        <v>57237727</v>
      </c>
      <c r="G25" s="11">
        <v>29391247</v>
      </c>
      <c r="H25" s="11">
        <v>27846480</v>
      </c>
      <c r="I25" s="11">
        <v>105.55</v>
      </c>
      <c r="J25" s="11">
        <v>52745625</v>
      </c>
      <c r="K25" s="11">
        <v>26826301</v>
      </c>
      <c r="L25" s="11">
        <v>25919324</v>
      </c>
      <c r="M25" s="11">
        <v>103.5</v>
      </c>
      <c r="N25" s="11">
        <v>4492102</v>
      </c>
      <c r="O25" s="11">
        <v>2564946</v>
      </c>
      <c r="P25" s="11">
        <v>1927156</v>
      </c>
      <c r="Q25" s="11">
        <v>133.09</v>
      </c>
      <c r="R25" s="11">
        <v>3.16</v>
      </c>
    </row>
    <row r="26" spans="2:18" x14ac:dyDescent="0.25">
      <c r="B26" s="12" t="s">
        <v>110</v>
      </c>
      <c r="C26" s="11">
        <v>19029894</v>
      </c>
      <c r="D26" s="11">
        <v>18625710</v>
      </c>
      <c r="E26" s="11">
        <v>404184</v>
      </c>
      <c r="F26" s="11">
        <v>65700762</v>
      </c>
      <c r="G26" s="11">
        <v>33776459</v>
      </c>
      <c r="H26" s="11">
        <v>31924303</v>
      </c>
      <c r="I26" s="11">
        <v>105.8</v>
      </c>
      <c r="J26" s="11">
        <v>61911446</v>
      </c>
      <c r="K26" s="11">
        <v>31611459</v>
      </c>
      <c r="L26" s="11">
        <v>30299987</v>
      </c>
      <c r="M26" s="11">
        <v>104.33</v>
      </c>
      <c r="N26" s="11">
        <v>3789316</v>
      </c>
      <c r="O26" s="11">
        <v>2165000</v>
      </c>
      <c r="P26" s="11">
        <v>1624316</v>
      </c>
      <c r="Q26" s="11">
        <v>133.29</v>
      </c>
      <c r="R26" s="11">
        <v>3.32</v>
      </c>
    </row>
    <row r="27" spans="2:18" x14ac:dyDescent="0.25">
      <c r="B27" s="12" t="s">
        <v>111</v>
      </c>
      <c r="C27" s="11">
        <v>32222752</v>
      </c>
      <c r="D27" s="11">
        <v>28630609</v>
      </c>
      <c r="E27" s="11">
        <v>3592143</v>
      </c>
      <c r="F27" s="11">
        <v>104320459</v>
      </c>
      <c r="G27" s="11">
        <v>54400538</v>
      </c>
      <c r="H27" s="11">
        <v>49919921</v>
      </c>
      <c r="I27" s="11">
        <v>108.98</v>
      </c>
      <c r="J27" s="11">
        <v>88979305</v>
      </c>
      <c r="K27" s="11">
        <v>45465958</v>
      </c>
      <c r="L27" s="11">
        <v>43513347</v>
      </c>
      <c r="M27" s="11">
        <v>104.49</v>
      </c>
      <c r="N27" s="11">
        <v>15341154</v>
      </c>
      <c r="O27" s="11">
        <v>8934580</v>
      </c>
      <c r="P27" s="11">
        <v>6406574</v>
      </c>
      <c r="Q27" s="11">
        <v>139.46</v>
      </c>
      <c r="R27" s="11">
        <v>3.11</v>
      </c>
    </row>
    <row r="28" spans="2:18" x14ac:dyDescent="0.25">
      <c r="B28" s="12" t="s">
        <v>112</v>
      </c>
      <c r="C28" s="11">
        <v>13467663</v>
      </c>
      <c r="D28" s="11">
        <v>13151404</v>
      </c>
      <c r="E28" s="11">
        <v>316259</v>
      </c>
      <c r="F28" s="11">
        <v>46023761</v>
      </c>
      <c r="G28" s="11">
        <v>23924704</v>
      </c>
      <c r="H28" s="11">
        <v>22099057</v>
      </c>
      <c r="I28" s="11">
        <v>108.26</v>
      </c>
      <c r="J28" s="11">
        <v>43970320</v>
      </c>
      <c r="K28" s="11">
        <v>22733969</v>
      </c>
      <c r="L28" s="11">
        <v>21236351</v>
      </c>
      <c r="M28" s="11">
        <v>107.05</v>
      </c>
      <c r="N28" s="11">
        <v>2053441</v>
      </c>
      <c r="O28" s="11">
        <v>1190735</v>
      </c>
      <c r="P28" s="11">
        <v>862706</v>
      </c>
      <c r="Q28" s="11">
        <v>138.02000000000001</v>
      </c>
      <c r="R28" s="11">
        <v>3.34</v>
      </c>
    </row>
    <row r="29" spans="2:18" x14ac:dyDescent="0.25">
      <c r="B29" s="12" t="s">
        <v>113</v>
      </c>
      <c r="C29" s="11">
        <v>2451819</v>
      </c>
      <c r="D29" s="11">
        <v>2331149</v>
      </c>
      <c r="E29" s="11">
        <v>120670</v>
      </c>
      <c r="F29" s="11">
        <v>8671485</v>
      </c>
      <c r="G29" s="11">
        <v>4592283</v>
      </c>
      <c r="H29" s="11">
        <v>4079202</v>
      </c>
      <c r="I29" s="11">
        <v>112.58</v>
      </c>
      <c r="J29" s="11">
        <v>8060519</v>
      </c>
      <c r="K29" s="11">
        <v>4231490</v>
      </c>
      <c r="L29" s="11">
        <v>3829029</v>
      </c>
      <c r="M29" s="11">
        <v>110.51</v>
      </c>
      <c r="N29" s="11">
        <v>610966</v>
      </c>
      <c r="O29" s="11">
        <v>360793</v>
      </c>
      <c r="P29" s="11">
        <v>250173</v>
      </c>
      <c r="Q29" s="11">
        <v>144.22</v>
      </c>
      <c r="R29" s="11">
        <v>3.46</v>
      </c>
    </row>
    <row r="30" spans="2:18" x14ac:dyDescent="0.25">
      <c r="B30" s="12" t="s">
        <v>114</v>
      </c>
      <c r="C30" s="11">
        <v>10272559</v>
      </c>
      <c r="D30" s="11">
        <v>10000965</v>
      </c>
      <c r="E30" s="11">
        <v>271594</v>
      </c>
      <c r="F30" s="11">
        <v>28846170</v>
      </c>
      <c r="G30" s="11">
        <v>14608870</v>
      </c>
      <c r="H30" s="11">
        <v>14237300</v>
      </c>
      <c r="I30" s="11">
        <v>102.61</v>
      </c>
      <c r="J30" s="11">
        <v>26994017</v>
      </c>
      <c r="K30" s="11">
        <v>13542424</v>
      </c>
      <c r="L30" s="11">
        <v>13451593</v>
      </c>
      <c r="M30" s="11">
        <v>100.68</v>
      </c>
      <c r="N30" s="11">
        <v>1852153</v>
      </c>
      <c r="O30" s="11">
        <v>1066446</v>
      </c>
      <c r="P30" s="11">
        <v>785707</v>
      </c>
      <c r="Q30" s="11">
        <v>135.72999999999999</v>
      </c>
      <c r="R30" s="11">
        <v>2.7</v>
      </c>
    </row>
    <row r="31" spans="2:18" x14ac:dyDescent="0.25">
      <c r="B31" s="12" t="s">
        <v>115</v>
      </c>
      <c r="C31" s="11">
        <v>26383458</v>
      </c>
      <c r="D31" s="11">
        <v>25794161</v>
      </c>
      <c r="E31" s="11">
        <v>589297</v>
      </c>
      <c r="F31" s="11">
        <v>80417528</v>
      </c>
      <c r="G31" s="11">
        <v>40827834</v>
      </c>
      <c r="H31" s="11">
        <v>39589694</v>
      </c>
      <c r="I31" s="11">
        <v>103.13</v>
      </c>
      <c r="J31" s="11">
        <v>76207174</v>
      </c>
      <c r="K31" s="11">
        <v>38380622</v>
      </c>
      <c r="L31" s="11">
        <v>37826552</v>
      </c>
      <c r="M31" s="11">
        <v>101.46</v>
      </c>
      <c r="N31" s="11">
        <v>4210354</v>
      </c>
      <c r="O31" s="11">
        <v>2447212</v>
      </c>
      <c r="P31" s="11">
        <v>1763142</v>
      </c>
      <c r="Q31" s="11">
        <v>138.80000000000001</v>
      </c>
      <c r="R31" s="11">
        <v>2.95</v>
      </c>
    </row>
    <row r="32" spans="2:18" x14ac:dyDescent="0.25">
      <c r="B32" s="12" t="s">
        <v>116</v>
      </c>
      <c r="C32" s="11">
        <v>10745630</v>
      </c>
      <c r="D32" s="11">
        <v>10558461</v>
      </c>
      <c r="E32" s="11">
        <v>187169</v>
      </c>
      <c r="F32" s="11">
        <v>34748556</v>
      </c>
      <c r="G32" s="11">
        <v>17905471</v>
      </c>
      <c r="H32" s="11">
        <v>16843085</v>
      </c>
      <c r="I32" s="11">
        <v>106.31</v>
      </c>
      <c r="J32" s="11">
        <v>33571308</v>
      </c>
      <c r="K32" s="11">
        <v>17153547</v>
      </c>
      <c r="L32" s="11">
        <v>16417761</v>
      </c>
      <c r="M32" s="11">
        <v>104.48</v>
      </c>
      <c r="N32" s="11">
        <v>1177248</v>
      </c>
      <c r="O32" s="11">
        <v>751924</v>
      </c>
      <c r="P32" s="11">
        <v>425324</v>
      </c>
      <c r="Q32" s="11">
        <v>176.79</v>
      </c>
      <c r="R32" s="11">
        <v>3.18</v>
      </c>
    </row>
    <row r="33" spans="2:18" x14ac:dyDescent="0.25">
      <c r="B33" s="12" t="s">
        <v>117</v>
      </c>
      <c r="C33" s="11">
        <v>12695396</v>
      </c>
      <c r="D33" s="11">
        <v>12339961</v>
      </c>
      <c r="E33" s="11">
        <v>355435</v>
      </c>
      <c r="F33" s="11">
        <v>45966766</v>
      </c>
      <c r="G33" s="11">
        <v>23856696</v>
      </c>
      <c r="H33" s="11">
        <v>22110070</v>
      </c>
      <c r="I33" s="11">
        <v>107.9</v>
      </c>
      <c r="J33" s="11">
        <v>43626674</v>
      </c>
      <c r="K33" s="11">
        <v>22391253</v>
      </c>
      <c r="L33" s="11">
        <v>21235421</v>
      </c>
      <c r="M33" s="11">
        <v>105.44</v>
      </c>
      <c r="N33" s="11">
        <v>2340092</v>
      </c>
      <c r="O33" s="11">
        <v>1465443</v>
      </c>
      <c r="P33" s="11">
        <v>874649</v>
      </c>
      <c r="Q33" s="11">
        <v>167.55</v>
      </c>
      <c r="R33" s="11">
        <v>3.54</v>
      </c>
    </row>
    <row r="34" spans="2:18" x14ac:dyDescent="0.25">
      <c r="B34" s="12" t="s">
        <v>118</v>
      </c>
      <c r="C34" s="11">
        <v>689521</v>
      </c>
      <c r="D34" s="11">
        <v>670838</v>
      </c>
      <c r="E34" s="11">
        <v>18683</v>
      </c>
      <c r="F34" s="11">
        <v>3002165</v>
      </c>
      <c r="G34" s="11">
        <v>1542652</v>
      </c>
      <c r="H34" s="11">
        <v>1459513</v>
      </c>
      <c r="I34" s="11">
        <v>105.7</v>
      </c>
      <c r="J34" s="11">
        <v>2837769</v>
      </c>
      <c r="K34" s="11">
        <v>1429541</v>
      </c>
      <c r="L34" s="11">
        <v>1408228</v>
      </c>
      <c r="M34" s="11">
        <v>101.51</v>
      </c>
      <c r="N34" s="11">
        <v>164396</v>
      </c>
      <c r="O34" s="11">
        <v>113111</v>
      </c>
      <c r="P34" s="11">
        <v>51285</v>
      </c>
      <c r="Q34" s="11">
        <v>220.55</v>
      </c>
      <c r="R34" s="11">
        <v>4.2300000000000004</v>
      </c>
    </row>
    <row r="35" spans="2:18" x14ac:dyDescent="0.25">
      <c r="B35" s="12" t="s">
        <v>119</v>
      </c>
      <c r="C35" s="11">
        <v>11084516</v>
      </c>
      <c r="D35" s="11">
        <v>10718563</v>
      </c>
      <c r="E35" s="11">
        <v>365953</v>
      </c>
      <c r="F35" s="11">
        <v>37327379</v>
      </c>
      <c r="G35" s="11">
        <v>19287575</v>
      </c>
      <c r="H35" s="11">
        <v>18039804</v>
      </c>
      <c r="I35" s="11">
        <v>106.92</v>
      </c>
      <c r="J35" s="11">
        <v>34462115</v>
      </c>
      <c r="K35" s="11">
        <v>17556257</v>
      </c>
      <c r="L35" s="11">
        <v>16905858</v>
      </c>
      <c r="M35" s="11">
        <v>103.85</v>
      </c>
      <c r="N35" s="11">
        <v>2865264</v>
      </c>
      <c r="O35" s="11">
        <v>1731318</v>
      </c>
      <c r="P35" s="11">
        <v>1133946</v>
      </c>
      <c r="Q35" s="11">
        <v>152.68</v>
      </c>
      <c r="R35" s="11">
        <v>3.22</v>
      </c>
    </row>
    <row r="36" spans="2:18" x14ac:dyDescent="0.25">
      <c r="B36" s="12" t="s">
        <v>120</v>
      </c>
      <c r="C36" s="11">
        <v>7113833</v>
      </c>
      <c r="D36" s="11">
        <v>6900369</v>
      </c>
      <c r="E36" s="11">
        <v>213464</v>
      </c>
      <c r="F36" s="11">
        <v>25575263</v>
      </c>
      <c r="G36" s="11">
        <v>13064193</v>
      </c>
      <c r="H36" s="11">
        <v>12511070</v>
      </c>
      <c r="I36" s="11">
        <v>104.42</v>
      </c>
      <c r="J36" s="11">
        <v>24052594</v>
      </c>
      <c r="K36" s="11">
        <v>12141360</v>
      </c>
      <c r="L36" s="11">
        <v>11911234</v>
      </c>
      <c r="M36" s="11">
        <v>101.93</v>
      </c>
      <c r="N36" s="11">
        <v>1522669</v>
      </c>
      <c r="O36" s="11">
        <v>922833</v>
      </c>
      <c r="P36" s="11">
        <v>599836</v>
      </c>
      <c r="Q36" s="11">
        <v>153.85</v>
      </c>
      <c r="R36" s="11">
        <v>3.49</v>
      </c>
    </row>
    <row r="37" spans="2:18" x14ac:dyDescent="0.25">
      <c r="B37" s="12" t="s">
        <v>121</v>
      </c>
      <c r="C37" s="11">
        <v>1586635</v>
      </c>
      <c r="D37" s="11">
        <v>1529039</v>
      </c>
      <c r="E37" s="11">
        <v>57596</v>
      </c>
      <c r="F37" s="11">
        <v>5626723</v>
      </c>
      <c r="G37" s="11">
        <v>2913793</v>
      </c>
      <c r="H37" s="11">
        <v>2712930</v>
      </c>
      <c r="I37" s="11">
        <v>107.4</v>
      </c>
      <c r="J37" s="11">
        <v>5284525</v>
      </c>
      <c r="K37" s="11">
        <v>2675766</v>
      </c>
      <c r="L37" s="11">
        <v>2608759</v>
      </c>
      <c r="M37" s="11">
        <v>102.57</v>
      </c>
      <c r="N37" s="11">
        <v>342198</v>
      </c>
      <c r="O37" s="11">
        <v>238027</v>
      </c>
      <c r="P37" s="11">
        <v>104171</v>
      </c>
      <c r="Q37" s="11">
        <v>228.5</v>
      </c>
      <c r="R37" s="11">
        <v>3.46</v>
      </c>
    </row>
    <row r="38" spans="2:18" x14ac:dyDescent="0.25">
      <c r="B38" s="12" t="s">
        <v>122</v>
      </c>
      <c r="C38" s="11">
        <v>1945064</v>
      </c>
      <c r="D38" s="11">
        <v>1882205</v>
      </c>
      <c r="E38" s="11">
        <v>62859</v>
      </c>
      <c r="F38" s="11">
        <v>6301350</v>
      </c>
      <c r="G38" s="11">
        <v>3227404</v>
      </c>
      <c r="H38" s="11">
        <v>3073946</v>
      </c>
      <c r="I38" s="11">
        <v>104.99</v>
      </c>
      <c r="J38" s="11">
        <v>5970133</v>
      </c>
      <c r="K38" s="11">
        <v>3015722</v>
      </c>
      <c r="L38" s="11">
        <v>2954411</v>
      </c>
      <c r="M38" s="11">
        <v>102.08</v>
      </c>
      <c r="N38" s="11">
        <v>331217</v>
      </c>
      <c r="O38" s="11">
        <v>211682</v>
      </c>
      <c r="P38" s="11">
        <v>119535</v>
      </c>
      <c r="Q38" s="11">
        <v>177.09</v>
      </c>
      <c r="R38" s="11">
        <v>3.17</v>
      </c>
    </row>
    <row r="39" spans="2:18" ht="15.75" thickBot="1" x14ac:dyDescent="0.3">
      <c r="B39" s="13" t="s">
        <v>123</v>
      </c>
      <c r="C39" s="14">
        <v>6902850</v>
      </c>
      <c r="D39" s="14">
        <v>6705607</v>
      </c>
      <c r="E39" s="14">
        <v>197243</v>
      </c>
      <c r="F39" s="14">
        <v>21815815</v>
      </c>
      <c r="G39" s="14">
        <v>11270147</v>
      </c>
      <c r="H39" s="14">
        <v>10545668</v>
      </c>
      <c r="I39" s="14">
        <v>106.87</v>
      </c>
      <c r="J39" s="14">
        <v>20802249</v>
      </c>
      <c r="K39" s="14">
        <v>10620499</v>
      </c>
      <c r="L39" s="14">
        <v>10181750</v>
      </c>
      <c r="M39" s="14">
        <v>104.31</v>
      </c>
      <c r="N39" s="14">
        <v>1013566</v>
      </c>
      <c r="O39" s="14">
        <v>649648</v>
      </c>
      <c r="P39" s="14">
        <v>363918</v>
      </c>
      <c r="Q39" s="14">
        <v>178.51</v>
      </c>
      <c r="R39" s="14">
        <v>3.1</v>
      </c>
    </row>
    <row r="40" spans="2:18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2:18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18" x14ac:dyDescent="0.2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8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</sheetData>
  <mergeCells count="25">
    <mergeCell ref="C4:E4"/>
    <mergeCell ref="F4:Q4"/>
    <mergeCell ref="C5:C7"/>
    <mergeCell ref="D5:D7"/>
    <mergeCell ref="B40:R40"/>
    <mergeCell ref="E5:E7"/>
    <mergeCell ref="F5:I5"/>
    <mergeCell ref="J5:M5"/>
    <mergeCell ref="N5:Q5"/>
    <mergeCell ref="B45:R45"/>
    <mergeCell ref="R5:R6"/>
    <mergeCell ref="F6:F7"/>
    <mergeCell ref="G6:G7"/>
    <mergeCell ref="H6:H7"/>
    <mergeCell ref="J6:J7"/>
    <mergeCell ref="K6:K7"/>
    <mergeCell ref="L6:L7"/>
    <mergeCell ref="N6:N7"/>
    <mergeCell ref="O6:O7"/>
    <mergeCell ref="P6:P7"/>
    <mergeCell ref="B4:B7"/>
    <mergeCell ref="B41:R41"/>
    <mergeCell ref="B42:R42"/>
    <mergeCell ref="B43:R43"/>
    <mergeCell ref="B44:R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4"/>
  <sheetViews>
    <sheetView workbookViewId="0">
      <selection activeCell="B4" sqref="B4:R45"/>
    </sheetView>
  </sheetViews>
  <sheetFormatPr defaultRowHeight="15" x14ac:dyDescent="0.25"/>
  <sheetData>
    <row r="3" spans="2:18" ht="15.75" thickBot="1" x14ac:dyDescent="0.3"/>
    <row r="4" spans="2:18" x14ac:dyDescent="0.25">
      <c r="B4" s="29" t="s">
        <v>75</v>
      </c>
      <c r="C4" s="32" t="s">
        <v>76</v>
      </c>
      <c r="D4" s="33"/>
      <c r="E4" s="34"/>
      <c r="F4" s="35" t="s">
        <v>77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6" t="s">
        <v>78</v>
      </c>
    </row>
    <row r="5" spans="2:18" x14ac:dyDescent="0.25">
      <c r="B5" s="30"/>
      <c r="C5" s="36" t="s">
        <v>79</v>
      </c>
      <c r="D5" s="27" t="s">
        <v>80</v>
      </c>
      <c r="E5" s="27" t="s">
        <v>81</v>
      </c>
      <c r="F5" s="41" t="s">
        <v>82</v>
      </c>
      <c r="G5" s="42"/>
      <c r="H5" s="42"/>
      <c r="I5" s="43"/>
      <c r="J5" s="41" t="s">
        <v>83</v>
      </c>
      <c r="K5" s="42"/>
      <c r="L5" s="42"/>
      <c r="M5" s="43"/>
      <c r="N5" s="41" t="s">
        <v>84</v>
      </c>
      <c r="O5" s="42"/>
      <c r="P5" s="42"/>
      <c r="Q5" s="43"/>
      <c r="R5" s="26" t="s">
        <v>85</v>
      </c>
    </row>
    <row r="6" spans="2:18" x14ac:dyDescent="0.25">
      <c r="B6" s="30"/>
      <c r="C6" s="37"/>
      <c r="D6" s="39"/>
      <c r="E6" s="39"/>
      <c r="F6" s="27" t="s">
        <v>79</v>
      </c>
      <c r="G6" s="27" t="s">
        <v>86</v>
      </c>
      <c r="H6" s="27" t="s">
        <v>87</v>
      </c>
      <c r="I6" s="7" t="s">
        <v>88</v>
      </c>
      <c r="J6" s="27" t="s">
        <v>89</v>
      </c>
      <c r="K6" s="27" t="s">
        <v>86</v>
      </c>
      <c r="L6" s="27" t="s">
        <v>87</v>
      </c>
      <c r="M6" s="7" t="s">
        <v>88</v>
      </c>
      <c r="N6" s="27" t="s">
        <v>89</v>
      </c>
      <c r="O6" s="27" t="s">
        <v>86</v>
      </c>
      <c r="P6" s="27" t="s">
        <v>87</v>
      </c>
      <c r="Q6" s="7" t="s">
        <v>88</v>
      </c>
      <c r="R6" s="26"/>
    </row>
    <row r="7" spans="2:18" ht="24" x14ac:dyDescent="0.25">
      <c r="B7" s="31"/>
      <c r="C7" s="38"/>
      <c r="D7" s="28"/>
      <c r="E7" s="28"/>
      <c r="F7" s="28"/>
      <c r="G7" s="28"/>
      <c r="H7" s="28"/>
      <c r="I7" s="8" t="s">
        <v>90</v>
      </c>
      <c r="J7" s="28"/>
      <c r="K7" s="28"/>
      <c r="L7" s="28"/>
      <c r="M7" s="8" t="s">
        <v>90</v>
      </c>
      <c r="N7" s="28"/>
      <c r="O7" s="28"/>
      <c r="P7" s="28"/>
      <c r="Q7" s="8" t="s">
        <v>90</v>
      </c>
      <c r="R7" s="9" t="s">
        <v>91</v>
      </c>
    </row>
    <row r="8" spans="2:18" x14ac:dyDescent="0.25">
      <c r="B8" s="10" t="s">
        <v>92</v>
      </c>
      <c r="C8" s="11">
        <v>139244149</v>
      </c>
      <c r="D8" s="11">
        <v>128660933</v>
      </c>
      <c r="E8" s="11">
        <v>10583216</v>
      </c>
      <c r="F8" s="11">
        <v>403760040</v>
      </c>
      <c r="G8" s="11">
        <v>206470117</v>
      </c>
      <c r="H8" s="11">
        <v>197289923</v>
      </c>
      <c r="I8" s="11">
        <v>104.65</v>
      </c>
      <c r="J8" s="11">
        <v>348460610</v>
      </c>
      <c r="K8" s="11">
        <v>174734832</v>
      </c>
      <c r="L8" s="11">
        <v>173725778</v>
      </c>
      <c r="M8" s="11">
        <v>100.58</v>
      </c>
      <c r="N8" s="11">
        <v>55299430</v>
      </c>
      <c r="O8" s="11">
        <v>31735285</v>
      </c>
      <c r="P8" s="11">
        <v>23564145</v>
      </c>
      <c r="Q8" s="11">
        <v>134.68</v>
      </c>
      <c r="R8" s="11">
        <v>2.71</v>
      </c>
    </row>
    <row r="9" spans="2:18" x14ac:dyDescent="0.25">
      <c r="B9" s="12" t="s">
        <v>93</v>
      </c>
      <c r="C9" s="11">
        <v>5942942</v>
      </c>
      <c r="D9" s="11">
        <v>5375588</v>
      </c>
      <c r="E9" s="11">
        <v>567354</v>
      </c>
      <c r="F9" s="11">
        <v>15563215</v>
      </c>
      <c r="G9" s="11">
        <v>7990855</v>
      </c>
      <c r="H9" s="11">
        <v>7572360</v>
      </c>
      <c r="I9" s="11">
        <v>105.53</v>
      </c>
      <c r="J9" s="11">
        <v>12889418</v>
      </c>
      <c r="K9" s="11">
        <v>6395483</v>
      </c>
      <c r="L9" s="11">
        <v>6493935</v>
      </c>
      <c r="M9" s="11">
        <v>98.48</v>
      </c>
      <c r="N9" s="11">
        <v>2673797</v>
      </c>
      <c r="O9" s="11">
        <v>1595372</v>
      </c>
      <c r="P9" s="11">
        <v>1078425</v>
      </c>
      <c r="Q9" s="11">
        <v>147.94</v>
      </c>
      <c r="R9" s="11">
        <v>2.4</v>
      </c>
    </row>
    <row r="10" spans="2:18" x14ac:dyDescent="0.25">
      <c r="B10" s="12" t="s">
        <v>94</v>
      </c>
      <c r="C10" s="11">
        <v>2736350</v>
      </c>
      <c r="D10" s="11">
        <v>2501235</v>
      </c>
      <c r="E10" s="11">
        <v>235115</v>
      </c>
      <c r="F10" s="11">
        <v>8858126</v>
      </c>
      <c r="G10" s="11">
        <v>4787921</v>
      </c>
      <c r="H10" s="11">
        <v>4070205</v>
      </c>
      <c r="I10" s="11">
        <v>117.63</v>
      </c>
      <c r="J10" s="11">
        <v>6624856</v>
      </c>
      <c r="K10" s="11">
        <v>3281082</v>
      </c>
      <c r="L10" s="11">
        <v>3343774</v>
      </c>
      <c r="M10" s="11">
        <v>98.13</v>
      </c>
      <c r="N10" s="11">
        <v>2233270</v>
      </c>
      <c r="O10" s="11">
        <v>1506839</v>
      </c>
      <c r="P10" s="11">
        <v>726431</v>
      </c>
      <c r="Q10" s="11">
        <v>207.43</v>
      </c>
      <c r="R10" s="11">
        <v>2.65</v>
      </c>
    </row>
    <row r="11" spans="2:18" x14ac:dyDescent="0.25">
      <c r="B11" s="12" t="s">
        <v>95</v>
      </c>
      <c r="C11" s="11">
        <v>4517419</v>
      </c>
      <c r="D11" s="11">
        <v>4295310</v>
      </c>
      <c r="E11" s="11">
        <v>222109</v>
      </c>
      <c r="F11" s="11">
        <v>14388021</v>
      </c>
      <c r="G11" s="11">
        <v>7185090</v>
      </c>
      <c r="H11" s="11">
        <v>7202931</v>
      </c>
      <c r="I11" s="11">
        <v>99.75</v>
      </c>
      <c r="J11" s="11">
        <v>12689293</v>
      </c>
      <c r="K11" s="11">
        <v>6280218</v>
      </c>
      <c r="L11" s="11">
        <v>6409075</v>
      </c>
      <c r="M11" s="11">
        <v>97.99</v>
      </c>
      <c r="N11" s="11">
        <v>1698728</v>
      </c>
      <c r="O11" s="11">
        <v>904872</v>
      </c>
      <c r="P11" s="11">
        <v>793856</v>
      </c>
      <c r="Q11" s="11">
        <v>113.98</v>
      </c>
      <c r="R11" s="11">
        <v>2.95</v>
      </c>
    </row>
    <row r="12" spans="2:18" x14ac:dyDescent="0.25">
      <c r="B12" s="12" t="s">
        <v>96</v>
      </c>
      <c r="C12" s="11">
        <v>3072808</v>
      </c>
      <c r="D12" s="11">
        <v>2901607</v>
      </c>
      <c r="E12" s="11">
        <v>171201</v>
      </c>
      <c r="F12" s="11">
        <v>9414053</v>
      </c>
      <c r="G12" s="11">
        <v>4751359</v>
      </c>
      <c r="H12" s="11">
        <v>4662694</v>
      </c>
      <c r="I12" s="11">
        <v>101.9</v>
      </c>
      <c r="J12" s="11">
        <v>8345464</v>
      </c>
      <c r="K12" s="11">
        <v>4179138</v>
      </c>
      <c r="L12" s="11">
        <v>4166326</v>
      </c>
      <c r="M12" s="11">
        <v>100.31</v>
      </c>
      <c r="N12" s="11">
        <v>1068589</v>
      </c>
      <c r="O12" s="11">
        <v>572221</v>
      </c>
      <c r="P12" s="11">
        <v>496368</v>
      </c>
      <c r="Q12" s="11">
        <v>115.28</v>
      </c>
      <c r="R12" s="11">
        <v>2.88</v>
      </c>
    </row>
    <row r="13" spans="2:18" x14ac:dyDescent="0.25">
      <c r="B13" s="12" t="s">
        <v>97</v>
      </c>
      <c r="C13" s="11">
        <v>2859667</v>
      </c>
      <c r="D13" s="11">
        <v>2737984</v>
      </c>
      <c r="E13" s="11">
        <v>121683</v>
      </c>
      <c r="F13" s="11">
        <v>8011564</v>
      </c>
      <c r="G13" s="11">
        <v>4110233</v>
      </c>
      <c r="H13" s="11">
        <v>3901331</v>
      </c>
      <c r="I13" s="11">
        <v>105.35</v>
      </c>
      <c r="J13" s="11">
        <v>7297999</v>
      </c>
      <c r="K13" s="11">
        <v>3655426</v>
      </c>
      <c r="L13" s="11">
        <v>3642573</v>
      </c>
      <c r="M13" s="11">
        <v>100.35</v>
      </c>
      <c r="N13" s="11">
        <v>713565</v>
      </c>
      <c r="O13" s="11">
        <v>454807</v>
      </c>
      <c r="P13" s="11">
        <v>258758</v>
      </c>
      <c r="Q13" s="11">
        <v>175.77</v>
      </c>
      <c r="R13" s="11">
        <v>2.67</v>
      </c>
    </row>
    <row r="14" spans="2:18" x14ac:dyDescent="0.25">
      <c r="B14" s="12" t="s">
        <v>98</v>
      </c>
      <c r="C14" s="11">
        <v>8240193</v>
      </c>
      <c r="D14" s="11">
        <v>7952951</v>
      </c>
      <c r="E14" s="11">
        <v>287242</v>
      </c>
      <c r="F14" s="11">
        <v>22021184</v>
      </c>
      <c r="G14" s="11">
        <v>11053846</v>
      </c>
      <c r="H14" s="11">
        <v>10967338</v>
      </c>
      <c r="I14" s="11">
        <v>100.79</v>
      </c>
      <c r="J14" s="11">
        <v>20447520</v>
      </c>
      <c r="K14" s="11">
        <v>10131113</v>
      </c>
      <c r="L14" s="11">
        <v>10316407</v>
      </c>
      <c r="M14" s="11">
        <v>98.2</v>
      </c>
      <c r="N14" s="11">
        <v>1573664</v>
      </c>
      <c r="O14" s="11">
        <v>922733</v>
      </c>
      <c r="P14" s="11">
        <v>650931</v>
      </c>
      <c r="Q14" s="11">
        <v>141.76</v>
      </c>
      <c r="R14" s="11">
        <v>2.57</v>
      </c>
    </row>
    <row r="15" spans="2:18" x14ac:dyDescent="0.25">
      <c r="B15" s="12" t="s">
        <v>99</v>
      </c>
      <c r="C15" s="11">
        <v>3733951</v>
      </c>
      <c r="D15" s="11">
        <v>3598113</v>
      </c>
      <c r="E15" s="11">
        <v>135838</v>
      </c>
      <c r="F15" s="11">
        <v>10196745</v>
      </c>
      <c r="G15" s="11">
        <v>5099077</v>
      </c>
      <c r="H15" s="11">
        <v>5097668</v>
      </c>
      <c r="I15" s="11">
        <v>100.03</v>
      </c>
      <c r="J15" s="11">
        <v>9428206</v>
      </c>
      <c r="K15" s="11">
        <v>4693955</v>
      </c>
      <c r="L15" s="11">
        <v>4734251</v>
      </c>
      <c r="M15" s="11">
        <v>99.15</v>
      </c>
      <c r="N15" s="11">
        <v>768539</v>
      </c>
      <c r="O15" s="11">
        <v>405122</v>
      </c>
      <c r="P15" s="11">
        <v>363417</v>
      </c>
      <c r="Q15" s="11">
        <v>111.48</v>
      </c>
      <c r="R15" s="11">
        <v>2.62</v>
      </c>
    </row>
    <row r="16" spans="2:18" x14ac:dyDescent="0.25">
      <c r="B16" s="12" t="s">
        <v>100</v>
      </c>
      <c r="C16" s="11">
        <v>5202461</v>
      </c>
      <c r="D16" s="11">
        <v>5047097</v>
      </c>
      <c r="E16" s="11">
        <v>155364</v>
      </c>
      <c r="F16" s="11">
        <v>14122516</v>
      </c>
      <c r="G16" s="11">
        <v>7114497</v>
      </c>
      <c r="H16" s="11">
        <v>7008019</v>
      </c>
      <c r="I16" s="11">
        <v>101.52</v>
      </c>
      <c r="J16" s="11">
        <v>13030855</v>
      </c>
      <c r="K16" s="11">
        <v>6507602</v>
      </c>
      <c r="L16" s="11">
        <v>6523253</v>
      </c>
      <c r="M16" s="11">
        <v>99.76</v>
      </c>
      <c r="N16" s="11">
        <v>1091661</v>
      </c>
      <c r="O16" s="11">
        <v>606895</v>
      </c>
      <c r="P16" s="11">
        <v>484766</v>
      </c>
      <c r="Q16" s="11">
        <v>125.19</v>
      </c>
      <c r="R16" s="11">
        <v>2.58</v>
      </c>
    </row>
    <row r="17" spans="2:18" x14ac:dyDescent="0.25">
      <c r="B17" s="12" t="s">
        <v>101</v>
      </c>
      <c r="C17" s="11">
        <v>6741399</v>
      </c>
      <c r="D17" s="11">
        <v>6244138</v>
      </c>
      <c r="E17" s="11">
        <v>497261</v>
      </c>
      <c r="F17" s="11">
        <v>17640842</v>
      </c>
      <c r="G17" s="11">
        <v>9019706</v>
      </c>
      <c r="H17" s="11">
        <v>8621136</v>
      </c>
      <c r="I17" s="11">
        <v>104.62</v>
      </c>
      <c r="J17" s="11">
        <v>15752366</v>
      </c>
      <c r="K17" s="11">
        <v>7851346</v>
      </c>
      <c r="L17" s="11">
        <v>7901020</v>
      </c>
      <c r="M17" s="11">
        <v>99.37</v>
      </c>
      <c r="N17" s="11">
        <v>1888476</v>
      </c>
      <c r="O17" s="11">
        <v>1168360</v>
      </c>
      <c r="P17" s="11">
        <v>720116</v>
      </c>
      <c r="Q17" s="11">
        <v>162.25</v>
      </c>
      <c r="R17" s="11">
        <v>2.52</v>
      </c>
    </row>
    <row r="18" spans="2:18" x14ac:dyDescent="0.25">
      <c r="B18" s="12" t="s">
        <v>102</v>
      </c>
      <c r="C18" s="11">
        <v>9993187</v>
      </c>
      <c r="D18" s="11">
        <v>9161950</v>
      </c>
      <c r="E18" s="11">
        <v>831237</v>
      </c>
      <c r="F18" s="11">
        <v>30166466</v>
      </c>
      <c r="G18" s="11">
        <v>15404145</v>
      </c>
      <c r="H18" s="11">
        <v>14762321</v>
      </c>
      <c r="I18" s="11">
        <v>104.35</v>
      </c>
      <c r="J18" s="11">
        <v>25736230</v>
      </c>
      <c r="K18" s="11">
        <v>12829718</v>
      </c>
      <c r="L18" s="11">
        <v>12906512</v>
      </c>
      <c r="M18" s="11">
        <v>99.4</v>
      </c>
      <c r="N18" s="11">
        <v>4430236</v>
      </c>
      <c r="O18" s="11">
        <v>2574427</v>
      </c>
      <c r="P18" s="11">
        <v>1855809</v>
      </c>
      <c r="Q18" s="11">
        <v>138.72</v>
      </c>
      <c r="R18" s="11">
        <v>2.81</v>
      </c>
    </row>
    <row r="19" spans="2:18" x14ac:dyDescent="0.25">
      <c r="B19" s="12" t="s">
        <v>103</v>
      </c>
      <c r="C19" s="11">
        <v>7596981</v>
      </c>
      <c r="D19" s="11">
        <v>6873461</v>
      </c>
      <c r="E19" s="11">
        <v>723520</v>
      </c>
      <c r="F19" s="11">
        <v>20386294</v>
      </c>
      <c r="G19" s="11">
        <v>10480401</v>
      </c>
      <c r="H19" s="11">
        <v>9905893</v>
      </c>
      <c r="I19" s="11">
        <v>105.8</v>
      </c>
      <c r="J19" s="11">
        <v>17472438</v>
      </c>
      <c r="K19" s="11">
        <v>8828121</v>
      </c>
      <c r="L19" s="11">
        <v>8644317</v>
      </c>
      <c r="M19" s="11">
        <v>102.13</v>
      </c>
      <c r="N19" s="11">
        <v>2913856</v>
      </c>
      <c r="O19" s="11">
        <v>1652280</v>
      </c>
      <c r="P19" s="11">
        <v>1261576</v>
      </c>
      <c r="Q19" s="11">
        <v>130.97</v>
      </c>
      <c r="R19" s="11">
        <v>2.54</v>
      </c>
    </row>
    <row r="20" spans="2:18" x14ac:dyDescent="0.25">
      <c r="B20" s="12" t="s">
        <v>104</v>
      </c>
      <c r="C20" s="11">
        <v>4196828</v>
      </c>
      <c r="D20" s="11">
        <v>3942502</v>
      </c>
      <c r="E20" s="11">
        <v>254326</v>
      </c>
      <c r="F20" s="11">
        <v>12182587</v>
      </c>
      <c r="G20" s="11">
        <v>6253169</v>
      </c>
      <c r="H20" s="11">
        <v>5929418</v>
      </c>
      <c r="I20" s="11">
        <v>105.46</v>
      </c>
      <c r="J20" s="11">
        <v>10696202</v>
      </c>
      <c r="K20" s="11">
        <v>5375633</v>
      </c>
      <c r="L20" s="11">
        <v>5320569</v>
      </c>
      <c r="M20" s="11">
        <v>101.03</v>
      </c>
      <c r="N20" s="11">
        <v>1486385</v>
      </c>
      <c r="O20" s="11">
        <v>877536</v>
      </c>
      <c r="P20" s="11">
        <v>608849</v>
      </c>
      <c r="Q20" s="11">
        <v>144.13</v>
      </c>
      <c r="R20" s="11">
        <v>2.71</v>
      </c>
    </row>
    <row r="21" spans="2:18" x14ac:dyDescent="0.25">
      <c r="B21" s="12" t="s">
        <v>105</v>
      </c>
      <c r="C21" s="11">
        <v>4401215</v>
      </c>
      <c r="D21" s="11">
        <v>3928853</v>
      </c>
      <c r="E21" s="11">
        <v>472362</v>
      </c>
      <c r="F21" s="11">
        <v>12548384</v>
      </c>
      <c r="G21" s="11">
        <v>6467896</v>
      </c>
      <c r="H21" s="11">
        <v>6080488</v>
      </c>
      <c r="I21" s="11">
        <v>106.37</v>
      </c>
      <c r="J21" s="11">
        <v>10592915</v>
      </c>
      <c r="K21" s="11">
        <v>5349220</v>
      </c>
      <c r="L21" s="11">
        <v>5243695</v>
      </c>
      <c r="M21" s="11">
        <v>102.01</v>
      </c>
      <c r="N21" s="11">
        <v>1955469</v>
      </c>
      <c r="O21" s="11">
        <v>1118676</v>
      </c>
      <c r="P21" s="11">
        <v>836793</v>
      </c>
      <c r="Q21" s="11">
        <v>133.69</v>
      </c>
      <c r="R21" s="11">
        <v>2.7</v>
      </c>
    </row>
    <row r="22" spans="2:18" x14ac:dyDescent="0.25">
      <c r="B22" s="12" t="s">
        <v>106</v>
      </c>
      <c r="C22" s="11">
        <v>2223878</v>
      </c>
      <c r="D22" s="11">
        <v>2125304</v>
      </c>
      <c r="E22" s="11">
        <v>98574</v>
      </c>
      <c r="F22" s="11">
        <v>7504291</v>
      </c>
      <c r="G22" s="11">
        <v>3822014</v>
      </c>
      <c r="H22" s="11">
        <v>3682277</v>
      </c>
      <c r="I22" s="11">
        <v>103.79</v>
      </c>
      <c r="J22" s="11">
        <v>6776303</v>
      </c>
      <c r="K22" s="11">
        <v>3424163</v>
      </c>
      <c r="L22" s="11">
        <v>3352140</v>
      </c>
      <c r="M22" s="11">
        <v>102.15</v>
      </c>
      <c r="N22" s="11">
        <v>727988</v>
      </c>
      <c r="O22" s="11">
        <v>397851</v>
      </c>
      <c r="P22" s="11">
        <v>330137</v>
      </c>
      <c r="Q22" s="11">
        <v>120.51</v>
      </c>
      <c r="R22" s="11">
        <v>3.19</v>
      </c>
    </row>
    <row r="23" spans="2:18" x14ac:dyDescent="0.25">
      <c r="B23" s="12" t="s">
        <v>107</v>
      </c>
      <c r="C23" s="11">
        <v>9308403</v>
      </c>
      <c r="D23" s="11">
        <v>8817542</v>
      </c>
      <c r="E23" s="11">
        <v>490861</v>
      </c>
      <c r="F23" s="11">
        <v>28364984</v>
      </c>
      <c r="G23" s="11">
        <v>14348347</v>
      </c>
      <c r="H23" s="11">
        <v>14016637</v>
      </c>
      <c r="I23" s="11">
        <v>102.37</v>
      </c>
      <c r="J23" s="11">
        <v>24694826</v>
      </c>
      <c r="K23" s="11">
        <v>12290218</v>
      </c>
      <c r="L23" s="11">
        <v>12404608</v>
      </c>
      <c r="M23" s="11">
        <v>99.08</v>
      </c>
      <c r="N23" s="11">
        <v>3670158</v>
      </c>
      <c r="O23" s="11">
        <v>2058129</v>
      </c>
      <c r="P23" s="11">
        <v>1612029</v>
      </c>
      <c r="Q23" s="11">
        <v>127.67</v>
      </c>
      <c r="R23" s="11">
        <v>2.8</v>
      </c>
    </row>
    <row r="24" spans="2:18" x14ac:dyDescent="0.25">
      <c r="B24" s="12" t="s">
        <v>108</v>
      </c>
      <c r="C24" s="11">
        <v>5636599</v>
      </c>
      <c r="D24" s="11">
        <v>5349707</v>
      </c>
      <c r="E24" s="11">
        <v>286892</v>
      </c>
      <c r="F24" s="11">
        <v>18331493</v>
      </c>
      <c r="G24" s="11">
        <v>9258578</v>
      </c>
      <c r="H24" s="11">
        <v>9072915</v>
      </c>
      <c r="I24" s="11">
        <v>102.05</v>
      </c>
      <c r="J24" s="11">
        <v>16318821</v>
      </c>
      <c r="K24" s="11">
        <v>8166838</v>
      </c>
      <c r="L24" s="11">
        <v>8151983</v>
      </c>
      <c r="M24" s="11">
        <v>100.18</v>
      </c>
      <c r="N24" s="11">
        <v>2012672</v>
      </c>
      <c r="O24" s="11">
        <v>1091740</v>
      </c>
      <c r="P24" s="11">
        <v>920932</v>
      </c>
      <c r="Q24" s="11">
        <v>118.55</v>
      </c>
      <c r="R24" s="11">
        <v>3.05</v>
      </c>
    </row>
    <row r="25" spans="2:18" x14ac:dyDescent="0.25">
      <c r="B25" s="12" t="s">
        <v>109</v>
      </c>
      <c r="C25" s="11">
        <v>5840288</v>
      </c>
      <c r="D25" s="11">
        <v>5467910</v>
      </c>
      <c r="E25" s="11">
        <v>372378</v>
      </c>
      <c r="F25" s="11">
        <v>17928160</v>
      </c>
      <c r="G25" s="11">
        <v>9160741</v>
      </c>
      <c r="H25" s="11">
        <v>8767419</v>
      </c>
      <c r="I25" s="11">
        <v>104.49</v>
      </c>
      <c r="J25" s="11">
        <v>15398583</v>
      </c>
      <c r="K25" s="11">
        <v>7741995</v>
      </c>
      <c r="L25" s="11">
        <v>7656588</v>
      </c>
      <c r="M25" s="11">
        <v>101.12</v>
      </c>
      <c r="N25" s="11">
        <v>2529577</v>
      </c>
      <c r="O25" s="11">
        <v>1418746</v>
      </c>
      <c r="P25" s="11">
        <v>1110831</v>
      </c>
      <c r="Q25" s="11">
        <v>127.72</v>
      </c>
      <c r="R25" s="11">
        <v>2.82</v>
      </c>
    </row>
    <row r="26" spans="2:18" x14ac:dyDescent="0.25">
      <c r="B26" s="12" t="s">
        <v>110</v>
      </c>
      <c r="C26" s="11">
        <v>4010819</v>
      </c>
      <c r="D26" s="11">
        <v>3784084</v>
      </c>
      <c r="E26" s="11">
        <v>226735</v>
      </c>
      <c r="F26" s="11">
        <v>12738442</v>
      </c>
      <c r="G26" s="11">
        <v>6437605</v>
      </c>
      <c r="H26" s="11">
        <v>6300837</v>
      </c>
      <c r="I26" s="11">
        <v>102.17</v>
      </c>
      <c r="J26" s="11">
        <v>10930194</v>
      </c>
      <c r="K26" s="11">
        <v>5472361</v>
      </c>
      <c r="L26" s="11">
        <v>5457833</v>
      </c>
      <c r="M26" s="11">
        <v>100.27</v>
      </c>
      <c r="N26" s="11">
        <v>1808248</v>
      </c>
      <c r="O26" s="11">
        <v>965244</v>
      </c>
      <c r="P26" s="11">
        <v>843004</v>
      </c>
      <c r="Q26" s="11">
        <v>114.5</v>
      </c>
      <c r="R26" s="11">
        <v>2.89</v>
      </c>
    </row>
    <row r="27" spans="2:18" x14ac:dyDescent="0.25">
      <c r="B27" s="12" t="s">
        <v>111</v>
      </c>
      <c r="C27" s="11">
        <v>18494043</v>
      </c>
      <c r="D27" s="11">
        <v>15577871</v>
      </c>
      <c r="E27" s="11">
        <v>2916172</v>
      </c>
      <c r="F27" s="11">
        <v>52388382</v>
      </c>
      <c r="G27" s="11">
        <v>27633888</v>
      </c>
      <c r="H27" s="11">
        <v>24754494</v>
      </c>
      <c r="I27" s="11">
        <v>111.63</v>
      </c>
      <c r="J27" s="11">
        <v>41042002</v>
      </c>
      <c r="K27" s="11">
        <v>21153818</v>
      </c>
      <c r="L27" s="11">
        <v>19888184</v>
      </c>
      <c r="M27" s="11">
        <v>106.36</v>
      </c>
      <c r="N27" s="11">
        <v>11346380</v>
      </c>
      <c r="O27" s="11">
        <v>6480070</v>
      </c>
      <c r="P27" s="11">
        <v>4866310</v>
      </c>
      <c r="Q27" s="11">
        <v>133.16</v>
      </c>
      <c r="R27" s="11">
        <v>2.63</v>
      </c>
    </row>
    <row r="28" spans="2:18" x14ac:dyDescent="0.25">
      <c r="B28" s="12" t="s">
        <v>112</v>
      </c>
      <c r="C28" s="11">
        <v>2672388</v>
      </c>
      <c r="D28" s="11">
        <v>2479642</v>
      </c>
      <c r="E28" s="11">
        <v>192746</v>
      </c>
      <c r="F28" s="11">
        <v>8352777</v>
      </c>
      <c r="G28" s="11">
        <v>4286087</v>
      </c>
      <c r="H28" s="11">
        <v>4066690</v>
      </c>
      <c r="I28" s="11">
        <v>105.39</v>
      </c>
      <c r="J28" s="11">
        <v>7268152</v>
      </c>
      <c r="K28" s="11">
        <v>3678382</v>
      </c>
      <c r="L28" s="11">
        <v>3589770</v>
      </c>
      <c r="M28" s="11">
        <v>102.47</v>
      </c>
      <c r="N28" s="11">
        <v>1084625</v>
      </c>
      <c r="O28" s="11">
        <v>607705</v>
      </c>
      <c r="P28" s="11">
        <v>476920</v>
      </c>
      <c r="Q28" s="11">
        <v>127.42</v>
      </c>
      <c r="R28" s="11">
        <v>2.93</v>
      </c>
    </row>
    <row r="29" spans="2:18" x14ac:dyDescent="0.25">
      <c r="B29" s="12" t="s">
        <v>113</v>
      </c>
      <c r="C29" s="11">
        <v>691822</v>
      </c>
      <c r="D29" s="11">
        <v>618068</v>
      </c>
      <c r="E29" s="11">
        <v>73754</v>
      </c>
      <c r="F29" s="11">
        <v>2324288</v>
      </c>
      <c r="G29" s="11">
        <v>1217815</v>
      </c>
      <c r="H29" s="11">
        <v>1106473</v>
      </c>
      <c r="I29" s="11">
        <v>110.06</v>
      </c>
      <c r="J29" s="11">
        <v>1959411</v>
      </c>
      <c r="K29" s="11">
        <v>1009669</v>
      </c>
      <c r="L29" s="11">
        <v>949742</v>
      </c>
      <c r="M29" s="11">
        <v>106.31</v>
      </c>
      <c r="N29" s="11">
        <v>364877</v>
      </c>
      <c r="O29" s="11">
        <v>208146</v>
      </c>
      <c r="P29" s="11">
        <v>156731</v>
      </c>
      <c r="Q29" s="11">
        <v>132.80000000000001</v>
      </c>
      <c r="R29" s="11">
        <v>3.17</v>
      </c>
    </row>
    <row r="30" spans="2:18" x14ac:dyDescent="0.25">
      <c r="B30" s="12" t="s">
        <v>114</v>
      </c>
      <c r="C30" s="11">
        <v>3047787</v>
      </c>
      <c r="D30" s="11">
        <v>2861917</v>
      </c>
      <c r="E30" s="11">
        <v>185870</v>
      </c>
      <c r="F30" s="11">
        <v>8681611</v>
      </c>
      <c r="G30" s="11">
        <v>4365786</v>
      </c>
      <c r="H30" s="11">
        <v>4315825</v>
      </c>
      <c r="I30" s="11">
        <v>101.16</v>
      </c>
      <c r="J30" s="11">
        <v>7581490</v>
      </c>
      <c r="K30" s="11">
        <v>3739806</v>
      </c>
      <c r="L30" s="11">
        <v>3841684</v>
      </c>
      <c r="M30" s="11">
        <v>97.35</v>
      </c>
      <c r="N30" s="11">
        <v>1100121</v>
      </c>
      <c r="O30" s="11">
        <v>625980</v>
      </c>
      <c r="P30" s="11">
        <v>474141</v>
      </c>
      <c r="Q30" s="11">
        <v>132.02000000000001</v>
      </c>
      <c r="R30" s="11">
        <v>2.65</v>
      </c>
    </row>
    <row r="31" spans="2:18" x14ac:dyDescent="0.25">
      <c r="B31" s="12" t="s">
        <v>115</v>
      </c>
      <c r="C31" s="11">
        <v>5559873</v>
      </c>
      <c r="D31" s="11">
        <v>5265271</v>
      </c>
      <c r="E31" s="11">
        <v>294602</v>
      </c>
      <c r="F31" s="11">
        <v>15915660</v>
      </c>
      <c r="G31" s="11">
        <v>7982358</v>
      </c>
      <c r="H31" s="11">
        <v>7933302</v>
      </c>
      <c r="I31" s="11">
        <v>100.62</v>
      </c>
      <c r="J31" s="11">
        <v>14082456</v>
      </c>
      <c r="K31" s="11">
        <v>6963256</v>
      </c>
      <c r="L31" s="11">
        <v>7119200</v>
      </c>
      <c r="M31" s="11">
        <v>97.81</v>
      </c>
      <c r="N31" s="11">
        <v>1833204</v>
      </c>
      <c r="O31" s="11">
        <v>1019102</v>
      </c>
      <c r="P31" s="11">
        <v>814102</v>
      </c>
      <c r="Q31" s="11">
        <v>125.18</v>
      </c>
      <c r="R31" s="11">
        <v>2.67</v>
      </c>
    </row>
    <row r="32" spans="2:18" x14ac:dyDescent="0.25">
      <c r="B32" s="12" t="s">
        <v>116</v>
      </c>
      <c r="C32" s="11">
        <v>1870355</v>
      </c>
      <c r="D32" s="11">
        <v>1777973</v>
      </c>
      <c r="E32" s="11">
        <v>92382</v>
      </c>
      <c r="F32" s="11">
        <v>5537562</v>
      </c>
      <c r="G32" s="11">
        <v>2828513</v>
      </c>
      <c r="H32" s="11">
        <v>2709049</v>
      </c>
      <c r="I32" s="11">
        <v>104.41</v>
      </c>
      <c r="J32" s="11">
        <v>5012681</v>
      </c>
      <c r="K32" s="11">
        <v>2514298</v>
      </c>
      <c r="L32" s="11">
        <v>2498383</v>
      </c>
      <c r="M32" s="11">
        <v>100.64</v>
      </c>
      <c r="N32" s="11">
        <v>524881</v>
      </c>
      <c r="O32" s="11">
        <v>314215</v>
      </c>
      <c r="P32" s="11">
        <v>210666</v>
      </c>
      <c r="Q32" s="11">
        <v>149.15</v>
      </c>
      <c r="R32" s="11">
        <v>2.82</v>
      </c>
    </row>
    <row r="33" spans="2:18" x14ac:dyDescent="0.25">
      <c r="B33" s="12" t="s">
        <v>117</v>
      </c>
      <c r="C33" s="11">
        <v>2277135</v>
      </c>
      <c r="D33" s="11">
        <v>2106060</v>
      </c>
      <c r="E33" s="11">
        <v>171075</v>
      </c>
      <c r="F33" s="11">
        <v>6324830</v>
      </c>
      <c r="G33" s="11">
        <v>3221116</v>
      </c>
      <c r="H33" s="11">
        <v>3103714</v>
      </c>
      <c r="I33" s="11">
        <v>103.78</v>
      </c>
      <c r="J33" s="11">
        <v>5462122</v>
      </c>
      <c r="K33" s="11">
        <v>2731297</v>
      </c>
      <c r="L33" s="11">
        <v>2730825</v>
      </c>
      <c r="M33" s="11">
        <v>100.02</v>
      </c>
      <c r="N33" s="11">
        <v>862708</v>
      </c>
      <c r="O33" s="11">
        <v>489819</v>
      </c>
      <c r="P33" s="11">
        <v>372889</v>
      </c>
      <c r="Q33" s="11">
        <v>131.36000000000001</v>
      </c>
      <c r="R33" s="11">
        <v>2.59</v>
      </c>
    </row>
    <row r="34" spans="2:18" x14ac:dyDescent="0.25">
      <c r="B34" s="12" t="s">
        <v>118</v>
      </c>
      <c r="C34" s="11">
        <v>100073</v>
      </c>
      <c r="D34" s="11">
        <v>93975</v>
      </c>
      <c r="E34" s="11">
        <v>6098</v>
      </c>
      <c r="F34" s="11">
        <v>272322</v>
      </c>
      <c r="G34" s="11">
        <v>136378</v>
      </c>
      <c r="H34" s="11">
        <v>135944</v>
      </c>
      <c r="I34" s="11">
        <v>100.32</v>
      </c>
      <c r="J34" s="11">
        <v>230111</v>
      </c>
      <c r="K34" s="11">
        <v>113093</v>
      </c>
      <c r="L34" s="11">
        <v>117018</v>
      </c>
      <c r="M34" s="11">
        <v>96.65</v>
      </c>
      <c r="N34" s="11">
        <v>42211</v>
      </c>
      <c r="O34" s="11">
        <v>23285</v>
      </c>
      <c r="P34" s="11">
        <v>18926</v>
      </c>
      <c r="Q34" s="11">
        <v>123.03</v>
      </c>
      <c r="R34" s="11">
        <v>2.4500000000000002</v>
      </c>
    </row>
    <row r="35" spans="2:18" x14ac:dyDescent="0.25">
      <c r="B35" s="12" t="s">
        <v>119</v>
      </c>
      <c r="C35" s="11">
        <v>3002620</v>
      </c>
      <c r="D35" s="11">
        <v>2788195</v>
      </c>
      <c r="E35" s="11">
        <v>214425</v>
      </c>
      <c r="F35" s="11">
        <v>8837175</v>
      </c>
      <c r="G35" s="11">
        <v>4496902</v>
      </c>
      <c r="H35" s="11">
        <v>4340273</v>
      </c>
      <c r="I35" s="11">
        <v>103.61</v>
      </c>
      <c r="J35" s="11">
        <v>7534798</v>
      </c>
      <c r="K35" s="11">
        <v>3768311</v>
      </c>
      <c r="L35" s="11">
        <v>3766487</v>
      </c>
      <c r="M35" s="11">
        <v>100.05</v>
      </c>
      <c r="N35" s="11">
        <v>1302377</v>
      </c>
      <c r="O35" s="11">
        <v>728591</v>
      </c>
      <c r="P35" s="11">
        <v>573786</v>
      </c>
      <c r="Q35" s="11">
        <v>126.98</v>
      </c>
      <c r="R35" s="11">
        <v>2.7</v>
      </c>
    </row>
    <row r="36" spans="2:18" x14ac:dyDescent="0.25">
      <c r="B36" s="12" t="s">
        <v>120</v>
      </c>
      <c r="C36" s="11">
        <v>1801481</v>
      </c>
      <c r="D36" s="11">
        <v>1687056</v>
      </c>
      <c r="E36" s="11">
        <v>114425</v>
      </c>
      <c r="F36" s="11">
        <v>5258935</v>
      </c>
      <c r="G36" s="11">
        <v>2702835</v>
      </c>
      <c r="H36" s="11">
        <v>2556100</v>
      </c>
      <c r="I36" s="11">
        <v>105.74</v>
      </c>
      <c r="J36" s="11">
        <v>4525562</v>
      </c>
      <c r="K36" s="11">
        <v>2276438</v>
      </c>
      <c r="L36" s="11">
        <v>2249124</v>
      </c>
      <c r="M36" s="11">
        <v>101.21</v>
      </c>
      <c r="N36" s="11">
        <v>733373</v>
      </c>
      <c r="O36" s="11">
        <v>426397</v>
      </c>
      <c r="P36" s="11">
        <v>306976</v>
      </c>
      <c r="Q36" s="11">
        <v>138.9</v>
      </c>
      <c r="R36" s="11">
        <v>2.68</v>
      </c>
    </row>
    <row r="37" spans="2:18" x14ac:dyDescent="0.25">
      <c r="B37" s="12" t="s">
        <v>121</v>
      </c>
      <c r="C37" s="11">
        <v>473375</v>
      </c>
      <c r="D37" s="11">
        <v>448369</v>
      </c>
      <c r="E37" s="11">
        <v>25006</v>
      </c>
      <c r="F37" s="11">
        <v>1368033</v>
      </c>
      <c r="G37" s="11">
        <v>706107</v>
      </c>
      <c r="H37" s="11">
        <v>661926</v>
      </c>
      <c r="I37" s="11">
        <v>106.67</v>
      </c>
      <c r="J37" s="11">
        <v>1230034</v>
      </c>
      <c r="K37" s="11">
        <v>616232</v>
      </c>
      <c r="L37" s="11">
        <v>613802</v>
      </c>
      <c r="M37" s="11">
        <v>100.4</v>
      </c>
      <c r="N37" s="11">
        <v>137999</v>
      </c>
      <c r="O37" s="11">
        <v>89875</v>
      </c>
      <c r="P37" s="11">
        <v>48124</v>
      </c>
      <c r="Q37" s="11">
        <v>186.76</v>
      </c>
      <c r="R37" s="11">
        <v>2.74</v>
      </c>
    </row>
    <row r="38" spans="2:18" x14ac:dyDescent="0.25">
      <c r="B38" s="12" t="s">
        <v>122</v>
      </c>
      <c r="C38" s="11">
        <v>730768</v>
      </c>
      <c r="D38" s="11">
        <v>696676</v>
      </c>
      <c r="E38" s="11">
        <v>34092</v>
      </c>
      <c r="F38" s="11">
        <v>2059295</v>
      </c>
      <c r="G38" s="11">
        <v>1046614</v>
      </c>
      <c r="H38" s="11">
        <v>1012681</v>
      </c>
      <c r="I38" s="11">
        <v>103.35</v>
      </c>
      <c r="J38" s="11">
        <v>1885293</v>
      </c>
      <c r="K38" s="11">
        <v>944195</v>
      </c>
      <c r="L38" s="11">
        <v>941098</v>
      </c>
      <c r="M38" s="11">
        <v>100.33</v>
      </c>
      <c r="N38" s="11">
        <v>174002</v>
      </c>
      <c r="O38" s="11">
        <v>102419</v>
      </c>
      <c r="P38" s="11">
        <v>71583</v>
      </c>
      <c r="Q38" s="11">
        <v>143.08000000000001</v>
      </c>
      <c r="R38" s="11">
        <v>2.71</v>
      </c>
    </row>
    <row r="39" spans="2:18" ht="15.75" thickBot="1" x14ac:dyDescent="0.3">
      <c r="B39" s="13" t="s">
        <v>123</v>
      </c>
      <c r="C39" s="14">
        <v>2267041</v>
      </c>
      <c r="D39" s="14">
        <v>2154524</v>
      </c>
      <c r="E39" s="14">
        <v>112517</v>
      </c>
      <c r="F39" s="14">
        <v>6071803</v>
      </c>
      <c r="G39" s="14">
        <v>3100238</v>
      </c>
      <c r="H39" s="14">
        <v>2971565</v>
      </c>
      <c r="I39" s="14">
        <v>104.33</v>
      </c>
      <c r="J39" s="14">
        <v>5524009</v>
      </c>
      <c r="K39" s="14">
        <v>2772407</v>
      </c>
      <c r="L39" s="14">
        <v>2751602</v>
      </c>
      <c r="M39" s="14">
        <v>100.76</v>
      </c>
      <c r="N39" s="14">
        <v>547794</v>
      </c>
      <c r="O39" s="14">
        <v>327831</v>
      </c>
      <c r="P39" s="14">
        <v>219963</v>
      </c>
      <c r="Q39" s="14">
        <v>149.04</v>
      </c>
      <c r="R39" s="14">
        <v>2.56</v>
      </c>
    </row>
    <row r="40" spans="2:18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2:18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18" x14ac:dyDescent="0.2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</sheetData>
  <mergeCells count="24">
    <mergeCell ref="B40:R40"/>
    <mergeCell ref="B41:R41"/>
    <mergeCell ref="B42:R42"/>
    <mergeCell ref="B43:R43"/>
    <mergeCell ref="B44:R44"/>
    <mergeCell ref="R5:R6"/>
    <mergeCell ref="F6:F7"/>
    <mergeCell ref="G6:G7"/>
    <mergeCell ref="H6:H7"/>
    <mergeCell ref="J6:J7"/>
    <mergeCell ref="K6:K7"/>
    <mergeCell ref="L6:L7"/>
    <mergeCell ref="N6:N7"/>
    <mergeCell ref="O6:O7"/>
    <mergeCell ref="P6:P7"/>
    <mergeCell ref="B4:B7"/>
    <mergeCell ref="C4:E4"/>
    <mergeCell ref="F4:Q4"/>
    <mergeCell ref="C5:C7"/>
    <mergeCell ref="D5:D7"/>
    <mergeCell ref="E5:E7"/>
    <mergeCell ref="F5:I5"/>
    <mergeCell ref="J5:M5"/>
    <mergeCell ref="N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52"/>
  <sheetViews>
    <sheetView workbookViewId="0">
      <selection activeCell="F28" sqref="F28"/>
    </sheetView>
  </sheetViews>
  <sheetFormatPr defaultRowHeight="15" x14ac:dyDescent="0.25"/>
  <sheetData>
    <row r="4" spans="2:18" ht="15.75" thickBot="1" x14ac:dyDescent="0.3"/>
    <row r="5" spans="2:18" x14ac:dyDescent="0.25">
      <c r="B5" s="29" t="s">
        <v>75</v>
      </c>
      <c r="C5" s="32" t="s">
        <v>76</v>
      </c>
      <c r="D5" s="33"/>
      <c r="E5" s="34"/>
      <c r="F5" s="35" t="s">
        <v>77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4"/>
      <c r="R5" s="6" t="s">
        <v>78</v>
      </c>
    </row>
    <row r="6" spans="2:18" x14ac:dyDescent="0.25">
      <c r="B6" s="30"/>
      <c r="C6" s="36" t="s">
        <v>79</v>
      </c>
      <c r="D6" s="27" t="s">
        <v>80</v>
      </c>
      <c r="E6" s="27" t="s">
        <v>81</v>
      </c>
      <c r="F6" s="41" t="s">
        <v>82</v>
      </c>
      <c r="G6" s="42"/>
      <c r="H6" s="42"/>
      <c r="I6" s="43"/>
      <c r="J6" s="41" t="s">
        <v>83</v>
      </c>
      <c r="K6" s="42"/>
      <c r="L6" s="42"/>
      <c r="M6" s="43"/>
      <c r="N6" s="41" t="s">
        <v>84</v>
      </c>
      <c r="O6" s="42"/>
      <c r="P6" s="42"/>
      <c r="Q6" s="43"/>
      <c r="R6" s="26" t="s">
        <v>85</v>
      </c>
    </row>
    <row r="7" spans="2:18" x14ac:dyDescent="0.25">
      <c r="B7" s="30"/>
      <c r="C7" s="37"/>
      <c r="D7" s="39"/>
      <c r="E7" s="39"/>
      <c r="F7" s="27" t="s">
        <v>79</v>
      </c>
      <c r="G7" s="27" t="s">
        <v>86</v>
      </c>
      <c r="H7" s="27" t="s">
        <v>87</v>
      </c>
      <c r="I7" s="7" t="s">
        <v>88</v>
      </c>
      <c r="J7" s="27" t="s">
        <v>89</v>
      </c>
      <c r="K7" s="27" t="s">
        <v>86</v>
      </c>
      <c r="L7" s="27" t="s">
        <v>87</v>
      </c>
      <c r="M7" s="7" t="s">
        <v>88</v>
      </c>
      <c r="N7" s="27" t="s">
        <v>89</v>
      </c>
      <c r="O7" s="27" t="s">
        <v>86</v>
      </c>
      <c r="P7" s="27" t="s">
        <v>87</v>
      </c>
      <c r="Q7" s="7" t="s">
        <v>88</v>
      </c>
      <c r="R7" s="26"/>
    </row>
    <row r="8" spans="2:18" ht="24" x14ac:dyDescent="0.25">
      <c r="B8" s="31"/>
      <c r="C8" s="38"/>
      <c r="D8" s="28"/>
      <c r="E8" s="28"/>
      <c r="F8" s="28"/>
      <c r="G8" s="28"/>
      <c r="H8" s="28"/>
      <c r="I8" s="8" t="s">
        <v>90</v>
      </c>
      <c r="J8" s="28"/>
      <c r="K8" s="28"/>
      <c r="L8" s="28"/>
      <c r="M8" s="8" t="s">
        <v>90</v>
      </c>
      <c r="N8" s="28"/>
      <c r="O8" s="28"/>
      <c r="P8" s="28"/>
      <c r="Q8" s="8" t="s">
        <v>90</v>
      </c>
      <c r="R8" s="9" t="s">
        <v>91</v>
      </c>
    </row>
    <row r="9" spans="2:18" x14ac:dyDescent="0.25">
      <c r="B9" s="10" t="s">
        <v>92</v>
      </c>
      <c r="C9" s="11">
        <v>81759873</v>
      </c>
      <c r="D9" s="11">
        <v>78528240</v>
      </c>
      <c r="E9" s="11">
        <v>3231633</v>
      </c>
      <c r="F9" s="11">
        <v>266245506</v>
      </c>
      <c r="G9" s="11">
        <v>136570666</v>
      </c>
      <c r="H9" s="11">
        <v>129674840</v>
      </c>
      <c r="I9" s="11">
        <v>105.32</v>
      </c>
      <c r="J9" s="11">
        <v>241662903</v>
      </c>
      <c r="K9" s="11">
        <v>122110483</v>
      </c>
      <c r="L9" s="11">
        <v>119552420</v>
      </c>
      <c r="M9" s="11">
        <v>102.14</v>
      </c>
      <c r="N9" s="11">
        <v>24582603</v>
      </c>
      <c r="O9" s="11">
        <v>14460183</v>
      </c>
      <c r="P9" s="11">
        <v>10122420</v>
      </c>
      <c r="Q9" s="11">
        <v>142.85</v>
      </c>
      <c r="R9" s="11">
        <v>3.08</v>
      </c>
    </row>
    <row r="10" spans="2:18" x14ac:dyDescent="0.25">
      <c r="B10" s="12" t="s">
        <v>93</v>
      </c>
      <c r="C10" s="11">
        <v>474082</v>
      </c>
      <c r="D10" s="11">
        <v>427497</v>
      </c>
      <c r="E10" s="11">
        <v>46585</v>
      </c>
      <c r="F10" s="11">
        <v>1295477</v>
      </c>
      <c r="G10" s="11">
        <v>683545</v>
      </c>
      <c r="H10" s="11">
        <v>611932</v>
      </c>
      <c r="I10" s="11">
        <v>111.7</v>
      </c>
      <c r="J10" s="11">
        <v>1076306</v>
      </c>
      <c r="K10" s="11">
        <v>543584</v>
      </c>
      <c r="L10" s="11">
        <v>532722</v>
      </c>
      <c r="M10" s="11">
        <v>102.04</v>
      </c>
      <c r="N10" s="11">
        <v>219171</v>
      </c>
      <c r="O10" s="11">
        <v>139961</v>
      </c>
      <c r="P10" s="11">
        <v>79210</v>
      </c>
      <c r="Q10" s="11">
        <v>176.7</v>
      </c>
      <c r="R10" s="11">
        <v>2.52</v>
      </c>
    </row>
    <row r="11" spans="2:18" x14ac:dyDescent="0.25">
      <c r="B11" s="12" t="s">
        <v>94</v>
      </c>
      <c r="C11" s="11">
        <v>427132</v>
      </c>
      <c r="D11" s="11">
        <v>374642</v>
      </c>
      <c r="E11" s="11">
        <v>52490</v>
      </c>
      <c r="F11" s="11">
        <v>1419767</v>
      </c>
      <c r="G11" s="11">
        <v>736281</v>
      </c>
      <c r="H11" s="11">
        <v>683486</v>
      </c>
      <c r="I11" s="11">
        <v>107.72</v>
      </c>
      <c r="J11" s="11">
        <v>1117183</v>
      </c>
      <c r="K11" s="11">
        <v>563941</v>
      </c>
      <c r="L11" s="11">
        <v>553242</v>
      </c>
      <c r="M11" s="11">
        <v>101.93</v>
      </c>
      <c r="N11" s="11">
        <v>302584</v>
      </c>
      <c r="O11" s="11">
        <v>172340</v>
      </c>
      <c r="P11" s="11">
        <v>130244</v>
      </c>
      <c r="Q11" s="11">
        <v>132.32</v>
      </c>
      <c r="R11" s="11">
        <v>2.98</v>
      </c>
    </row>
    <row r="12" spans="2:18" x14ac:dyDescent="0.25">
      <c r="B12" s="12" t="s">
        <v>95</v>
      </c>
      <c r="C12" s="11">
        <v>4835054</v>
      </c>
      <c r="D12" s="11">
        <v>4677328</v>
      </c>
      <c r="E12" s="11">
        <v>157726</v>
      </c>
      <c r="F12" s="11">
        <v>17187307</v>
      </c>
      <c r="G12" s="11">
        <v>8754793</v>
      </c>
      <c r="H12" s="11">
        <v>8432514</v>
      </c>
      <c r="I12" s="11">
        <v>103.82</v>
      </c>
      <c r="J12" s="11">
        <v>15915721</v>
      </c>
      <c r="K12" s="11">
        <v>8016519</v>
      </c>
      <c r="L12" s="11">
        <v>7899202</v>
      </c>
      <c r="M12" s="11">
        <v>101.49</v>
      </c>
      <c r="N12" s="11">
        <v>1271586</v>
      </c>
      <c r="O12" s="11">
        <v>738274</v>
      </c>
      <c r="P12" s="11">
        <v>533312</v>
      </c>
      <c r="Q12" s="11">
        <v>138.43</v>
      </c>
      <c r="R12" s="11">
        <v>3.4</v>
      </c>
    </row>
    <row r="13" spans="2:18" x14ac:dyDescent="0.25">
      <c r="B13" s="12" t="s">
        <v>96</v>
      </c>
      <c r="C13" s="11">
        <v>2274645</v>
      </c>
      <c r="D13" s="11">
        <v>2196400</v>
      </c>
      <c r="E13" s="11">
        <v>78245</v>
      </c>
      <c r="F13" s="11">
        <v>7746486</v>
      </c>
      <c r="G13" s="11">
        <v>3967332</v>
      </c>
      <c r="H13" s="11">
        <v>3779154</v>
      </c>
      <c r="I13" s="11">
        <v>104.98</v>
      </c>
      <c r="J13" s="11">
        <v>7121893</v>
      </c>
      <c r="K13" s="11">
        <v>3598441</v>
      </c>
      <c r="L13" s="11">
        <v>3523452</v>
      </c>
      <c r="M13" s="11">
        <v>102.13</v>
      </c>
      <c r="N13" s="11">
        <v>624593</v>
      </c>
      <c r="O13" s="11">
        <v>368891</v>
      </c>
      <c r="P13" s="11">
        <v>255702</v>
      </c>
      <c r="Q13" s="11">
        <v>144.27000000000001</v>
      </c>
      <c r="R13" s="11">
        <v>3.24</v>
      </c>
    </row>
    <row r="14" spans="2:18" x14ac:dyDescent="0.25">
      <c r="B14" s="12" t="s">
        <v>97</v>
      </c>
      <c r="C14" s="11">
        <v>1987726</v>
      </c>
      <c r="D14" s="11">
        <v>1915033</v>
      </c>
      <c r="E14" s="11">
        <v>72693</v>
      </c>
      <c r="F14" s="11">
        <v>5708610</v>
      </c>
      <c r="G14" s="11">
        <v>2943359</v>
      </c>
      <c r="H14" s="11">
        <v>2765251</v>
      </c>
      <c r="I14" s="11">
        <v>106.44</v>
      </c>
      <c r="J14" s="11">
        <v>5238005</v>
      </c>
      <c r="K14" s="11">
        <v>2635624</v>
      </c>
      <c r="L14" s="11">
        <v>2602381</v>
      </c>
      <c r="M14" s="11">
        <v>101.28</v>
      </c>
      <c r="N14" s="11">
        <v>470605</v>
      </c>
      <c r="O14" s="11">
        <v>307735</v>
      </c>
      <c r="P14" s="11">
        <v>162870</v>
      </c>
      <c r="Q14" s="11">
        <v>188.95</v>
      </c>
      <c r="R14" s="11">
        <v>2.74</v>
      </c>
    </row>
    <row r="15" spans="2:18" x14ac:dyDescent="0.25">
      <c r="B15" s="12" t="s">
        <v>98</v>
      </c>
      <c r="C15" s="11">
        <v>1818878</v>
      </c>
      <c r="D15" s="11">
        <v>1787832</v>
      </c>
      <c r="E15" s="11">
        <v>31046</v>
      </c>
      <c r="F15" s="11">
        <v>5166779</v>
      </c>
      <c r="G15" s="11">
        <v>2608045</v>
      </c>
      <c r="H15" s="11">
        <v>2558734</v>
      </c>
      <c r="I15" s="11">
        <v>101.93</v>
      </c>
      <c r="J15" s="11">
        <v>4924658</v>
      </c>
      <c r="K15" s="11">
        <v>2473688</v>
      </c>
      <c r="L15" s="11">
        <v>2450970</v>
      </c>
      <c r="M15" s="11">
        <v>100.93</v>
      </c>
      <c r="N15" s="11">
        <v>242121</v>
      </c>
      <c r="O15" s="11">
        <v>134357</v>
      </c>
      <c r="P15" s="11">
        <v>107764</v>
      </c>
      <c r="Q15" s="11">
        <v>124.68</v>
      </c>
      <c r="R15" s="11">
        <v>2.75</v>
      </c>
    </row>
    <row r="16" spans="2:18" x14ac:dyDescent="0.25">
      <c r="B16" s="12" t="s">
        <v>99</v>
      </c>
      <c r="C16" s="11">
        <v>1615376</v>
      </c>
      <c r="D16" s="11">
        <v>1600554</v>
      </c>
      <c r="E16" s="11">
        <v>14822</v>
      </c>
      <c r="F16" s="11">
        <v>4451454</v>
      </c>
      <c r="G16" s="11">
        <v>2262619</v>
      </c>
      <c r="H16" s="11">
        <v>2188835</v>
      </c>
      <c r="I16" s="11">
        <v>103.37</v>
      </c>
      <c r="J16" s="11">
        <v>4316481</v>
      </c>
      <c r="K16" s="11">
        <v>2182111</v>
      </c>
      <c r="L16" s="11">
        <v>2134370</v>
      </c>
      <c r="M16" s="11">
        <v>102.24</v>
      </c>
      <c r="N16" s="11">
        <v>134973</v>
      </c>
      <c r="O16" s="11">
        <v>80508</v>
      </c>
      <c r="P16" s="11">
        <v>54465</v>
      </c>
      <c r="Q16" s="11">
        <v>147.82</v>
      </c>
      <c r="R16" s="11">
        <v>2.7</v>
      </c>
    </row>
    <row r="17" spans="2:18" x14ac:dyDescent="0.25">
      <c r="B17" s="12" t="s">
        <v>100</v>
      </c>
      <c r="C17" s="11">
        <v>2682972</v>
      </c>
      <c r="D17" s="11">
        <v>2655986</v>
      </c>
      <c r="E17" s="11">
        <v>26986</v>
      </c>
      <c r="F17" s="11">
        <v>7201199</v>
      </c>
      <c r="G17" s="11">
        <v>3647191</v>
      </c>
      <c r="H17" s="11">
        <v>3554008</v>
      </c>
      <c r="I17" s="11">
        <v>102.62</v>
      </c>
      <c r="J17" s="11">
        <v>6978088</v>
      </c>
      <c r="K17" s="11">
        <v>3513395</v>
      </c>
      <c r="L17" s="11">
        <v>3464693</v>
      </c>
      <c r="M17" s="11">
        <v>101.41</v>
      </c>
      <c r="N17" s="11">
        <v>223111</v>
      </c>
      <c r="O17" s="11">
        <v>133796</v>
      </c>
      <c r="P17" s="11">
        <v>89315</v>
      </c>
      <c r="Q17" s="11">
        <v>149.80000000000001</v>
      </c>
      <c r="R17" s="11">
        <v>2.63</v>
      </c>
    </row>
    <row r="18" spans="2:18" x14ac:dyDescent="0.25">
      <c r="B18" s="12" t="s">
        <v>101</v>
      </c>
      <c r="C18" s="11">
        <v>1147819</v>
      </c>
      <c r="D18" s="11">
        <v>1058274</v>
      </c>
      <c r="E18" s="11">
        <v>89545</v>
      </c>
      <c r="F18" s="11">
        <v>2914256</v>
      </c>
      <c r="G18" s="11">
        <v>1542466</v>
      </c>
      <c r="H18" s="11">
        <v>1371790</v>
      </c>
      <c r="I18" s="11">
        <v>112.44</v>
      </c>
      <c r="J18" s="11">
        <v>2590374</v>
      </c>
      <c r="K18" s="11">
        <v>1320519</v>
      </c>
      <c r="L18" s="11">
        <v>1269855</v>
      </c>
      <c r="M18" s="11">
        <v>103.99</v>
      </c>
      <c r="N18" s="11">
        <v>323882</v>
      </c>
      <c r="O18" s="11">
        <v>221947</v>
      </c>
      <c r="P18" s="11">
        <v>101935</v>
      </c>
      <c r="Q18" s="11">
        <v>217.73</v>
      </c>
      <c r="R18" s="11">
        <v>2.4500000000000002</v>
      </c>
    </row>
    <row r="19" spans="2:18" x14ac:dyDescent="0.25">
      <c r="B19" s="12" t="s">
        <v>102</v>
      </c>
      <c r="C19" s="11">
        <v>5495227</v>
      </c>
      <c r="D19" s="11">
        <v>5281326</v>
      </c>
      <c r="E19" s="11">
        <v>213901</v>
      </c>
      <c r="F19" s="11">
        <v>17205022</v>
      </c>
      <c r="G19" s="11">
        <v>8676471</v>
      </c>
      <c r="H19" s="11">
        <v>8528551</v>
      </c>
      <c r="I19" s="11">
        <v>101.73</v>
      </c>
      <c r="J19" s="11">
        <v>15837044</v>
      </c>
      <c r="K19" s="11">
        <v>7889026</v>
      </c>
      <c r="L19" s="11">
        <v>7948018</v>
      </c>
      <c r="M19" s="11">
        <v>99.26</v>
      </c>
      <c r="N19" s="11">
        <v>1367978</v>
      </c>
      <c r="O19" s="11">
        <v>787445</v>
      </c>
      <c r="P19" s="11">
        <v>580533</v>
      </c>
      <c r="Q19" s="11">
        <v>135.63999999999999</v>
      </c>
      <c r="R19" s="11">
        <v>3</v>
      </c>
    </row>
    <row r="20" spans="2:18" x14ac:dyDescent="0.25">
      <c r="B20" s="12" t="s">
        <v>103</v>
      </c>
      <c r="C20" s="11">
        <v>4780147</v>
      </c>
      <c r="D20" s="11">
        <v>4523591</v>
      </c>
      <c r="E20" s="11">
        <v>256556</v>
      </c>
      <c r="F20" s="11">
        <v>13163915</v>
      </c>
      <c r="G20" s="11">
        <v>6751617</v>
      </c>
      <c r="H20" s="11">
        <v>6412298</v>
      </c>
      <c r="I20" s="11">
        <v>105.29</v>
      </c>
      <c r="J20" s="11">
        <v>12043007</v>
      </c>
      <c r="K20" s="11">
        <v>6102437</v>
      </c>
      <c r="L20" s="11">
        <v>5940570</v>
      </c>
      <c r="M20" s="11">
        <v>102.72</v>
      </c>
      <c r="N20" s="11">
        <v>1120908</v>
      </c>
      <c r="O20" s="11">
        <v>649180</v>
      </c>
      <c r="P20" s="11">
        <v>471728</v>
      </c>
      <c r="Q20" s="11">
        <v>137.62</v>
      </c>
      <c r="R20" s="11">
        <v>2.66</v>
      </c>
    </row>
    <row r="21" spans="2:18" x14ac:dyDescent="0.25">
      <c r="B21" s="12" t="s">
        <v>104</v>
      </c>
      <c r="C21" s="11">
        <v>4318201</v>
      </c>
      <c r="D21" s="11">
        <v>4167758</v>
      </c>
      <c r="E21" s="11">
        <v>150443</v>
      </c>
      <c r="F21" s="11">
        <v>13394530</v>
      </c>
      <c r="G21" s="11">
        <v>6803194</v>
      </c>
      <c r="H21" s="11">
        <v>6591336</v>
      </c>
      <c r="I21" s="11">
        <v>103.21</v>
      </c>
      <c r="J21" s="11">
        <v>12281499</v>
      </c>
      <c r="K21" s="11">
        <v>6168710</v>
      </c>
      <c r="L21" s="11">
        <v>6112789</v>
      </c>
      <c r="M21" s="11">
        <v>100.91</v>
      </c>
      <c r="N21" s="11">
        <v>1113031</v>
      </c>
      <c r="O21" s="11">
        <v>634484</v>
      </c>
      <c r="P21" s="11">
        <v>478547</v>
      </c>
      <c r="Q21" s="11">
        <v>132.59</v>
      </c>
      <c r="R21" s="11">
        <v>2.95</v>
      </c>
    </row>
    <row r="22" spans="2:18" x14ac:dyDescent="0.25">
      <c r="B22" s="12" t="s">
        <v>105</v>
      </c>
      <c r="C22" s="11">
        <v>2650918</v>
      </c>
      <c r="D22" s="11">
        <v>2482591</v>
      </c>
      <c r="E22" s="11">
        <v>168327</v>
      </c>
      <c r="F22" s="11">
        <v>8513556</v>
      </c>
      <c r="G22" s="11">
        <v>4360897</v>
      </c>
      <c r="H22" s="11">
        <v>4152659</v>
      </c>
      <c r="I22" s="11">
        <v>105.01</v>
      </c>
      <c r="J22" s="11">
        <v>7661347</v>
      </c>
      <c r="K22" s="11">
        <v>3863526</v>
      </c>
      <c r="L22" s="11">
        <v>3797821</v>
      </c>
      <c r="M22" s="11">
        <v>101.73</v>
      </c>
      <c r="N22" s="11">
        <v>852209</v>
      </c>
      <c r="O22" s="11">
        <v>497371</v>
      </c>
      <c r="P22" s="11">
        <v>354838</v>
      </c>
      <c r="Q22" s="11">
        <v>140.16999999999999</v>
      </c>
      <c r="R22" s="11">
        <v>3.09</v>
      </c>
    </row>
    <row r="23" spans="2:18" x14ac:dyDescent="0.25">
      <c r="B23" s="12" t="s">
        <v>106</v>
      </c>
      <c r="C23" s="11">
        <v>3190971</v>
      </c>
      <c r="D23" s="11">
        <v>3024685</v>
      </c>
      <c r="E23" s="11">
        <v>166286</v>
      </c>
      <c r="F23" s="11">
        <v>11995669</v>
      </c>
      <c r="G23" s="11">
        <v>6226968</v>
      </c>
      <c r="H23" s="11">
        <v>5768701</v>
      </c>
      <c r="I23" s="11">
        <v>107.94</v>
      </c>
      <c r="J23" s="11">
        <v>10703612</v>
      </c>
      <c r="K23" s="11">
        <v>5472828</v>
      </c>
      <c r="L23" s="11">
        <v>5230784</v>
      </c>
      <c r="M23" s="11">
        <v>104.63</v>
      </c>
      <c r="N23" s="11">
        <v>1292057</v>
      </c>
      <c r="O23" s="11">
        <v>754140</v>
      </c>
      <c r="P23" s="11">
        <v>537917</v>
      </c>
      <c r="Q23" s="11">
        <v>140.19999999999999</v>
      </c>
      <c r="R23" s="11">
        <v>3.54</v>
      </c>
    </row>
    <row r="24" spans="2:18" x14ac:dyDescent="0.25">
      <c r="B24" s="12" t="s">
        <v>107</v>
      </c>
      <c r="C24" s="11">
        <v>5886494</v>
      </c>
      <c r="D24" s="11">
        <v>5731446</v>
      </c>
      <c r="E24" s="11">
        <v>155048</v>
      </c>
      <c r="F24" s="11">
        <v>19255743</v>
      </c>
      <c r="G24" s="11">
        <v>9837833</v>
      </c>
      <c r="H24" s="11">
        <v>9417910</v>
      </c>
      <c r="I24" s="11">
        <v>104.46</v>
      </c>
      <c r="J24" s="11">
        <v>17350914</v>
      </c>
      <c r="K24" s="11">
        <v>8716881</v>
      </c>
      <c r="L24" s="11">
        <v>8634033</v>
      </c>
      <c r="M24" s="11">
        <v>100.96</v>
      </c>
      <c r="N24" s="11">
        <v>1904829</v>
      </c>
      <c r="O24" s="11">
        <v>1120952</v>
      </c>
      <c r="P24" s="11">
        <v>783877</v>
      </c>
      <c r="Q24" s="11">
        <v>143</v>
      </c>
      <c r="R24" s="11">
        <v>3.03</v>
      </c>
    </row>
    <row r="25" spans="2:18" x14ac:dyDescent="0.25">
      <c r="B25" s="12" t="s">
        <v>108</v>
      </c>
      <c r="C25" s="11">
        <v>4689712</v>
      </c>
      <c r="D25" s="11">
        <v>4550905</v>
      </c>
      <c r="E25" s="11">
        <v>138807</v>
      </c>
      <c r="F25" s="11">
        <v>17888274</v>
      </c>
      <c r="G25" s="11">
        <v>9134021</v>
      </c>
      <c r="H25" s="11">
        <v>8754253</v>
      </c>
      <c r="I25" s="11">
        <v>104.34</v>
      </c>
      <c r="J25" s="11">
        <v>16389217</v>
      </c>
      <c r="K25" s="11">
        <v>8295920</v>
      </c>
      <c r="L25" s="11">
        <v>8093297</v>
      </c>
      <c r="M25" s="11">
        <v>102.5</v>
      </c>
      <c r="N25" s="11">
        <v>1499057</v>
      </c>
      <c r="O25" s="11">
        <v>838101</v>
      </c>
      <c r="P25" s="11">
        <v>660956</v>
      </c>
      <c r="Q25" s="11">
        <v>126.8</v>
      </c>
      <c r="R25" s="11">
        <v>3.6</v>
      </c>
    </row>
    <row r="26" spans="2:18" x14ac:dyDescent="0.25">
      <c r="B26" s="12" t="s">
        <v>109</v>
      </c>
      <c r="C26" s="11">
        <v>3064064</v>
      </c>
      <c r="D26" s="11">
        <v>2958881</v>
      </c>
      <c r="E26" s="11">
        <v>105183</v>
      </c>
      <c r="F26" s="11">
        <v>10516925</v>
      </c>
      <c r="G26" s="11">
        <v>5412738</v>
      </c>
      <c r="H26" s="11">
        <v>5104187</v>
      </c>
      <c r="I26" s="11">
        <v>106.05</v>
      </c>
      <c r="J26" s="11">
        <v>9246410</v>
      </c>
      <c r="K26" s="11">
        <v>4683960</v>
      </c>
      <c r="L26" s="11">
        <v>4562450</v>
      </c>
      <c r="M26" s="11">
        <v>102.66</v>
      </c>
      <c r="N26" s="11">
        <v>1270515</v>
      </c>
      <c r="O26" s="11">
        <v>728778</v>
      </c>
      <c r="P26" s="11">
        <v>541737</v>
      </c>
      <c r="Q26" s="11">
        <v>134.53</v>
      </c>
      <c r="R26" s="11">
        <v>3.12</v>
      </c>
    </row>
    <row r="27" spans="2:18" x14ac:dyDescent="0.25">
      <c r="B27" s="12" t="s">
        <v>110</v>
      </c>
      <c r="C27" s="11">
        <v>4597875</v>
      </c>
      <c r="D27" s="11">
        <v>4457974</v>
      </c>
      <c r="E27" s="11">
        <v>139901</v>
      </c>
      <c r="F27" s="11">
        <v>15714621</v>
      </c>
      <c r="G27" s="11">
        <v>8079272</v>
      </c>
      <c r="H27" s="11">
        <v>7635349</v>
      </c>
      <c r="I27" s="11">
        <v>105.81</v>
      </c>
      <c r="J27" s="11">
        <v>14193731</v>
      </c>
      <c r="K27" s="11">
        <v>7197142</v>
      </c>
      <c r="L27" s="11">
        <v>6996589</v>
      </c>
      <c r="M27" s="11">
        <v>102.87</v>
      </c>
      <c r="N27" s="11">
        <v>1520890</v>
      </c>
      <c r="O27" s="11">
        <v>882130</v>
      </c>
      <c r="P27" s="11">
        <v>638760</v>
      </c>
      <c r="Q27" s="11">
        <v>138.1</v>
      </c>
      <c r="R27" s="11">
        <v>3.18</v>
      </c>
    </row>
    <row r="28" spans="2:18" x14ac:dyDescent="0.25">
      <c r="B28" s="12" t="s">
        <v>111</v>
      </c>
      <c r="C28" s="11">
        <v>4428161</v>
      </c>
      <c r="D28" s="11">
        <v>4064401</v>
      </c>
      <c r="E28" s="11">
        <v>363760</v>
      </c>
      <c r="F28" s="11">
        <v>16641873</v>
      </c>
      <c r="G28" s="11">
        <v>8740164</v>
      </c>
      <c r="H28" s="11">
        <v>7901709</v>
      </c>
      <c r="I28" s="11">
        <v>110.61</v>
      </c>
      <c r="J28" s="11">
        <v>14305863</v>
      </c>
      <c r="K28" s="11">
        <v>7324303</v>
      </c>
      <c r="L28" s="11">
        <v>6981560</v>
      </c>
      <c r="M28" s="11">
        <v>104.91</v>
      </c>
      <c r="N28" s="11">
        <v>2336010</v>
      </c>
      <c r="O28" s="11">
        <v>1415861</v>
      </c>
      <c r="P28" s="11">
        <v>920149</v>
      </c>
      <c r="Q28" s="11">
        <v>153.87</v>
      </c>
      <c r="R28" s="11">
        <v>3.52</v>
      </c>
    </row>
    <row r="29" spans="2:18" x14ac:dyDescent="0.25">
      <c r="B29" s="12" t="s">
        <v>112</v>
      </c>
      <c r="C29" s="11">
        <v>2889108</v>
      </c>
      <c r="D29" s="11">
        <v>2801475</v>
      </c>
      <c r="E29" s="11">
        <v>87633</v>
      </c>
      <c r="F29" s="11">
        <v>10065066</v>
      </c>
      <c r="G29" s="11">
        <v>5212594</v>
      </c>
      <c r="H29" s="11">
        <v>4852472</v>
      </c>
      <c r="I29" s="11">
        <v>107.42</v>
      </c>
      <c r="J29" s="11">
        <v>9356801</v>
      </c>
      <c r="K29" s="11">
        <v>4811439</v>
      </c>
      <c r="L29" s="11">
        <v>4545362</v>
      </c>
      <c r="M29" s="11">
        <v>105.85</v>
      </c>
      <c r="N29" s="11">
        <v>708265</v>
      </c>
      <c r="O29" s="11">
        <v>401155</v>
      </c>
      <c r="P29" s="11">
        <v>307110</v>
      </c>
      <c r="Q29" s="11">
        <v>130.62</v>
      </c>
      <c r="R29" s="11">
        <v>3.34</v>
      </c>
    </row>
    <row r="30" spans="2:18" x14ac:dyDescent="0.25">
      <c r="B30" s="12" t="s">
        <v>113</v>
      </c>
      <c r="C30" s="11">
        <v>564796</v>
      </c>
      <c r="D30" s="11">
        <v>535352</v>
      </c>
      <c r="E30" s="11">
        <v>29444</v>
      </c>
      <c r="F30" s="11">
        <v>1984228</v>
      </c>
      <c r="G30" s="11">
        <v>1056706</v>
      </c>
      <c r="H30" s="11">
        <v>927522</v>
      </c>
      <c r="I30" s="11">
        <v>113.93</v>
      </c>
      <c r="J30" s="11">
        <v>1831472</v>
      </c>
      <c r="K30" s="11">
        <v>962562</v>
      </c>
      <c r="L30" s="11">
        <v>868910</v>
      </c>
      <c r="M30" s="11">
        <v>110.78</v>
      </c>
      <c r="N30" s="11">
        <v>152756</v>
      </c>
      <c r="O30" s="11">
        <v>94144</v>
      </c>
      <c r="P30" s="11">
        <v>58612</v>
      </c>
      <c r="Q30" s="11">
        <v>160.62</v>
      </c>
      <c r="R30" s="11">
        <v>3.42</v>
      </c>
    </row>
    <row r="31" spans="2:18" x14ac:dyDescent="0.25">
      <c r="B31" s="12" t="s">
        <v>114</v>
      </c>
      <c r="C31" s="11">
        <v>2283756</v>
      </c>
      <c r="D31" s="11">
        <v>2223962</v>
      </c>
      <c r="E31" s="11">
        <v>59794</v>
      </c>
      <c r="F31" s="11">
        <v>6614192</v>
      </c>
      <c r="G31" s="11">
        <v>3327602</v>
      </c>
      <c r="H31" s="11">
        <v>3286590</v>
      </c>
      <c r="I31" s="11">
        <v>101.25</v>
      </c>
      <c r="J31" s="11">
        <v>6064403</v>
      </c>
      <c r="K31" s="11">
        <v>3022723</v>
      </c>
      <c r="L31" s="11">
        <v>3041680</v>
      </c>
      <c r="M31" s="11">
        <v>99.38</v>
      </c>
      <c r="N31" s="11">
        <v>549789</v>
      </c>
      <c r="O31" s="11">
        <v>304879</v>
      </c>
      <c r="P31" s="11">
        <v>244910</v>
      </c>
      <c r="Q31" s="11">
        <v>124.49</v>
      </c>
      <c r="R31" s="11">
        <v>2.73</v>
      </c>
    </row>
    <row r="32" spans="2:18" x14ac:dyDescent="0.25">
      <c r="B32" s="12" t="s">
        <v>115</v>
      </c>
      <c r="C32" s="11">
        <v>5456094</v>
      </c>
      <c r="D32" s="11">
        <v>5243022</v>
      </c>
      <c r="E32" s="11">
        <v>213072</v>
      </c>
      <c r="F32" s="11">
        <v>16428768</v>
      </c>
      <c r="G32" s="11">
        <v>8335289</v>
      </c>
      <c r="H32" s="11">
        <v>8093479</v>
      </c>
      <c r="I32" s="11">
        <v>102.99</v>
      </c>
      <c r="J32" s="11">
        <v>14697806</v>
      </c>
      <c r="K32" s="11">
        <v>7341152</v>
      </c>
      <c r="L32" s="11">
        <v>7356654</v>
      </c>
      <c r="M32" s="11">
        <v>99.79</v>
      </c>
      <c r="N32" s="11">
        <v>1730962</v>
      </c>
      <c r="O32" s="11">
        <v>994137</v>
      </c>
      <c r="P32" s="11">
        <v>736825</v>
      </c>
      <c r="Q32" s="11">
        <v>134.91999999999999</v>
      </c>
      <c r="R32" s="11">
        <v>2.8</v>
      </c>
    </row>
    <row r="33" spans="2:18" x14ac:dyDescent="0.25">
      <c r="B33" s="12" t="s">
        <v>116</v>
      </c>
      <c r="C33" s="11">
        <v>1932566</v>
      </c>
      <c r="D33" s="11">
        <v>1876388</v>
      </c>
      <c r="E33" s="11">
        <v>56178</v>
      </c>
      <c r="F33" s="11">
        <v>6199971</v>
      </c>
      <c r="G33" s="11">
        <v>3175762</v>
      </c>
      <c r="H33" s="11">
        <v>3024209</v>
      </c>
      <c r="I33" s="11">
        <v>105.01</v>
      </c>
      <c r="J33" s="11">
        <v>5845206</v>
      </c>
      <c r="K33" s="11">
        <v>2964321</v>
      </c>
      <c r="L33" s="11">
        <v>2880885</v>
      </c>
      <c r="M33" s="11">
        <v>102.9</v>
      </c>
      <c r="N33" s="11">
        <v>354765</v>
      </c>
      <c r="O33" s="11">
        <v>211441</v>
      </c>
      <c r="P33" s="11">
        <v>143324</v>
      </c>
      <c r="Q33" s="11">
        <v>147.53</v>
      </c>
      <c r="R33" s="11">
        <v>3.12</v>
      </c>
    </row>
    <row r="34" spans="2:18" x14ac:dyDescent="0.25">
      <c r="B34" s="12" t="s">
        <v>117</v>
      </c>
      <c r="C34" s="11">
        <v>2775705</v>
      </c>
      <c r="D34" s="11">
        <v>2668907</v>
      </c>
      <c r="E34" s="11">
        <v>106798</v>
      </c>
      <c r="F34" s="11">
        <v>9634242</v>
      </c>
      <c r="G34" s="11">
        <v>4940836</v>
      </c>
      <c r="H34" s="11">
        <v>4693406</v>
      </c>
      <c r="I34" s="11">
        <v>105.27</v>
      </c>
      <c r="J34" s="11">
        <v>8770633</v>
      </c>
      <c r="K34" s="11">
        <v>4419736</v>
      </c>
      <c r="L34" s="11">
        <v>4350897</v>
      </c>
      <c r="M34" s="11">
        <v>101.58</v>
      </c>
      <c r="N34" s="11">
        <v>863609</v>
      </c>
      <c r="O34" s="11">
        <v>521100</v>
      </c>
      <c r="P34" s="11">
        <v>342509</v>
      </c>
      <c r="Q34" s="11">
        <v>152.13999999999999</v>
      </c>
      <c r="R34" s="11">
        <v>3.29</v>
      </c>
    </row>
    <row r="35" spans="2:18" x14ac:dyDescent="0.25">
      <c r="B35" s="12" t="s">
        <v>118</v>
      </c>
      <c r="C35" s="11">
        <v>128192</v>
      </c>
      <c r="D35" s="11">
        <v>121262</v>
      </c>
      <c r="E35" s="11">
        <v>6930</v>
      </c>
      <c r="F35" s="11">
        <v>408267</v>
      </c>
      <c r="G35" s="11">
        <v>219218</v>
      </c>
      <c r="H35" s="11">
        <v>189049</v>
      </c>
      <c r="I35" s="11">
        <v>115.96</v>
      </c>
      <c r="J35" s="11">
        <v>350492</v>
      </c>
      <c r="K35" s="11">
        <v>177450</v>
      </c>
      <c r="L35" s="11">
        <v>173042</v>
      </c>
      <c r="M35" s="11">
        <v>102.55</v>
      </c>
      <c r="N35" s="11">
        <v>57775</v>
      </c>
      <c r="O35" s="11">
        <v>41768</v>
      </c>
      <c r="P35" s="11">
        <v>16007</v>
      </c>
      <c r="Q35" s="11">
        <v>260.94</v>
      </c>
      <c r="R35" s="11">
        <v>2.89</v>
      </c>
    </row>
    <row r="36" spans="2:18" x14ac:dyDescent="0.25">
      <c r="B36" s="12" t="s">
        <v>119</v>
      </c>
      <c r="C36" s="11">
        <v>2434079</v>
      </c>
      <c r="D36" s="11">
        <v>2333578</v>
      </c>
      <c r="E36" s="11">
        <v>100501</v>
      </c>
      <c r="F36" s="11">
        <v>8222162</v>
      </c>
      <c r="G36" s="11">
        <v>4303161</v>
      </c>
      <c r="H36" s="11">
        <v>3919001</v>
      </c>
      <c r="I36" s="11">
        <v>109.8</v>
      </c>
      <c r="J36" s="11">
        <v>7120124</v>
      </c>
      <c r="K36" s="11">
        <v>3623425</v>
      </c>
      <c r="L36" s="11">
        <v>3496699</v>
      </c>
      <c r="M36" s="11">
        <v>103.62</v>
      </c>
      <c r="N36" s="11">
        <v>1102038</v>
      </c>
      <c r="O36" s="11">
        <v>679736</v>
      </c>
      <c r="P36" s="11">
        <v>422302</v>
      </c>
      <c r="Q36" s="11">
        <v>160.96</v>
      </c>
      <c r="R36" s="11">
        <v>3.05</v>
      </c>
    </row>
    <row r="37" spans="2:18" x14ac:dyDescent="0.25">
      <c r="B37" s="12" t="s">
        <v>120</v>
      </c>
      <c r="C37" s="11">
        <v>1134906</v>
      </c>
      <c r="D37" s="11">
        <v>1070634</v>
      </c>
      <c r="E37" s="11">
        <v>64272</v>
      </c>
      <c r="F37" s="11">
        <v>3932250</v>
      </c>
      <c r="G37" s="11">
        <v>2042250</v>
      </c>
      <c r="H37" s="11">
        <v>1890000</v>
      </c>
      <c r="I37" s="11">
        <v>108.06</v>
      </c>
      <c r="J37" s="11">
        <v>3397568</v>
      </c>
      <c r="K37" s="11">
        <v>1726695</v>
      </c>
      <c r="L37" s="11">
        <v>1670873</v>
      </c>
      <c r="M37" s="11">
        <v>103.34</v>
      </c>
      <c r="N37" s="11">
        <v>534682</v>
      </c>
      <c r="O37" s="11">
        <v>315555</v>
      </c>
      <c r="P37" s="11">
        <v>219127</v>
      </c>
      <c r="Q37" s="11">
        <v>144.01</v>
      </c>
      <c r="R37" s="11">
        <v>3.17</v>
      </c>
    </row>
    <row r="38" spans="2:18" x14ac:dyDescent="0.25">
      <c r="B38" s="12" t="s">
        <v>121</v>
      </c>
      <c r="C38" s="11">
        <v>353746</v>
      </c>
      <c r="D38" s="11">
        <v>333164</v>
      </c>
      <c r="E38" s="11">
        <v>20582</v>
      </c>
      <c r="F38" s="11">
        <v>1148221</v>
      </c>
      <c r="G38" s="11">
        <v>601284</v>
      </c>
      <c r="H38" s="11">
        <v>546937</v>
      </c>
      <c r="I38" s="11">
        <v>109.94</v>
      </c>
      <c r="J38" s="11">
        <v>1019691</v>
      </c>
      <c r="K38" s="11">
        <v>515648</v>
      </c>
      <c r="L38" s="11">
        <v>504043</v>
      </c>
      <c r="M38" s="11">
        <v>102.3</v>
      </c>
      <c r="N38" s="11">
        <v>128530</v>
      </c>
      <c r="O38" s="11">
        <v>85636</v>
      </c>
      <c r="P38" s="11">
        <v>42894</v>
      </c>
      <c r="Q38" s="11">
        <v>199.65</v>
      </c>
      <c r="R38" s="11">
        <v>3.06</v>
      </c>
    </row>
    <row r="39" spans="2:18" x14ac:dyDescent="0.25">
      <c r="B39" s="12" t="s">
        <v>122</v>
      </c>
      <c r="C39" s="11">
        <v>297569</v>
      </c>
      <c r="D39" s="11">
        <v>282680</v>
      </c>
      <c r="E39" s="11">
        <v>14889</v>
      </c>
      <c r="F39" s="11">
        <v>962727</v>
      </c>
      <c r="G39" s="11">
        <v>501105</v>
      </c>
      <c r="H39" s="11">
        <v>461622</v>
      </c>
      <c r="I39" s="11">
        <v>108.55</v>
      </c>
      <c r="J39" s="11">
        <v>886890</v>
      </c>
      <c r="K39" s="11">
        <v>449147</v>
      </c>
      <c r="L39" s="11">
        <v>437743</v>
      </c>
      <c r="M39" s="11">
        <v>102.61</v>
      </c>
      <c r="N39" s="11">
        <v>75837</v>
      </c>
      <c r="O39" s="11">
        <v>51958</v>
      </c>
      <c r="P39" s="11">
        <v>23879</v>
      </c>
      <c r="Q39" s="11">
        <v>217.59</v>
      </c>
      <c r="R39" s="11">
        <v>3.14</v>
      </c>
    </row>
    <row r="40" spans="2:18" ht="15.75" thickBot="1" x14ac:dyDescent="0.3">
      <c r="B40" s="13" t="s">
        <v>123</v>
      </c>
      <c r="C40" s="14">
        <v>1143902</v>
      </c>
      <c r="D40" s="14">
        <v>1100712</v>
      </c>
      <c r="E40" s="14">
        <v>43190</v>
      </c>
      <c r="F40" s="14">
        <v>3263949</v>
      </c>
      <c r="G40" s="14">
        <v>1686053</v>
      </c>
      <c r="H40" s="14">
        <v>1577896</v>
      </c>
      <c r="I40" s="14">
        <v>106.85</v>
      </c>
      <c r="J40" s="14">
        <v>3030464</v>
      </c>
      <c r="K40" s="14">
        <v>1533630</v>
      </c>
      <c r="L40" s="14">
        <v>1496834</v>
      </c>
      <c r="M40" s="14">
        <v>102.46</v>
      </c>
      <c r="N40" s="14">
        <v>233485</v>
      </c>
      <c r="O40" s="14">
        <v>152423</v>
      </c>
      <c r="P40" s="14">
        <v>81062</v>
      </c>
      <c r="Q40" s="14">
        <v>188.03</v>
      </c>
      <c r="R40" s="14">
        <v>2.75</v>
      </c>
    </row>
    <row r="41" spans="2:18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2:18" x14ac:dyDescent="0.2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8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2:18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2:18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2:18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2:18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2:18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2:18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2:18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</sheetData>
  <mergeCells count="31">
    <mergeCell ref="B52:R52"/>
    <mergeCell ref="B41:R41"/>
    <mergeCell ref="B42:R42"/>
    <mergeCell ref="B43:R43"/>
    <mergeCell ref="B44:R44"/>
    <mergeCell ref="B45:R45"/>
    <mergeCell ref="B46:R46"/>
    <mergeCell ref="B47:R47"/>
    <mergeCell ref="B48:R48"/>
    <mergeCell ref="B49:R49"/>
    <mergeCell ref="B50:R50"/>
    <mergeCell ref="B51:R51"/>
    <mergeCell ref="R6:R7"/>
    <mergeCell ref="F7:F8"/>
    <mergeCell ref="G7:G8"/>
    <mergeCell ref="H7:H8"/>
    <mergeCell ref="J7:J8"/>
    <mergeCell ref="K7:K8"/>
    <mergeCell ref="L7:L8"/>
    <mergeCell ref="N7:N8"/>
    <mergeCell ref="O7:O8"/>
    <mergeCell ref="P7:P8"/>
    <mergeCell ref="B5:B8"/>
    <mergeCell ref="C5:E5"/>
    <mergeCell ref="F5:Q5"/>
    <mergeCell ref="C6:C8"/>
    <mergeCell ref="D6:D8"/>
    <mergeCell ref="E6:E8"/>
    <mergeCell ref="F6:I6"/>
    <mergeCell ref="J6:M6"/>
    <mergeCell ref="N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2016-average</vt:lpstr>
      <vt:lpstr>2018-GDP</vt:lpstr>
      <vt:lpstr>GDP-province</vt:lpstr>
      <vt:lpstr>GDP-city</vt:lpstr>
      <vt:lpstr>area</vt:lpstr>
      <vt:lpstr>population</vt:lpstr>
      <vt:lpstr>2010-population</vt:lpstr>
      <vt:lpstr>2010-population-city</vt:lpstr>
      <vt:lpstr>2010-population-suburb</vt:lpstr>
      <vt:lpstr>2010-population-country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Dongqing Zhuang</dc:creator>
  <cp:lastModifiedBy>zhuang</cp:lastModifiedBy>
  <cp:lastPrinted>2019-02-07T14:25:30Z</cp:lastPrinted>
  <dcterms:created xsi:type="dcterms:W3CDTF">2019-02-07T00:20:41Z</dcterms:created>
  <dcterms:modified xsi:type="dcterms:W3CDTF">2019-02-11T12:37:58Z</dcterms:modified>
</cp:coreProperties>
</file>